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Vívia\Downloads\"/>
    </mc:Choice>
  </mc:AlternateContent>
  <xr:revisionPtr revIDLastSave="0" documentId="13_ncr:1_{E2B0D00D-FAD8-491D-83B1-E11BD6A8DF4F}" xr6:coauthVersionLast="47" xr6:coauthVersionMax="47" xr10:uidLastSave="{00000000-0000-0000-0000-000000000000}"/>
  <bookViews>
    <workbookView xWindow="-108" yWindow="-108" windowWidth="23256" windowHeight="12576" firstSheet="4" activeTab="4" xr2:uid="{00000000-000D-0000-FFFF-FFFF00000000}"/>
  </bookViews>
  <sheets>
    <sheet name="QUADRO RESUMO" sheetId="13" r:id="rId1"/>
    <sheet name="Recepcionista" sheetId="24" r:id="rId2"/>
    <sheet name="Recepcionista - Memória" sheetId="47" r:id="rId3"/>
    <sheet name="Recepcionista - Uniforme" sheetId="36" r:id="rId4"/>
    <sheet name="Motorista Executivo" sheetId="25" r:id="rId5"/>
    <sheet name="Motorista Executivo - Memória" sheetId="53" r:id="rId6"/>
    <sheet name="Motorista Executivo - Uniforme" sheetId="34" r:id="rId7"/>
    <sheet name="Encarregado" sheetId="28" r:id="rId8"/>
    <sheet name="Encarregado - Memória" sheetId="50" r:id="rId9"/>
    <sheet name="Encarregado - Uniforme" sheetId="40" r:id="rId10"/>
    <sheet name="Carregador de Móveis" sheetId="43" r:id="rId11"/>
    <sheet name="Carregador de Móveis - Memória" sheetId="52" r:id="rId12"/>
    <sheet name="Carregador de Móveis - Uniforme" sheetId="44" r:id="rId13"/>
    <sheet name="Encarregado de Turma" sheetId="42" r:id="rId14"/>
    <sheet name="Encarregado de Turma - Memória" sheetId="51" r:id="rId15"/>
    <sheet name="Encarregado de Turma - Uniforme" sheetId="38" r:id="rId16"/>
    <sheet name="Ponto Eletrônico" sheetId="41" r:id="rId17"/>
  </sheets>
  <externalReferences>
    <externalReference r:id="rId18"/>
  </externalReferences>
  <definedNames>
    <definedName name="_xlnm.Print_Area" localSheetId="0">'QUADRO RESUMO'!$B$3:$I$12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0" i="42" l="1"/>
  <c r="D145" i="43"/>
  <c r="E49" i="43"/>
  <c r="E37" i="43"/>
  <c r="E77" i="43"/>
  <c r="E73" i="43"/>
  <c r="E72" i="43"/>
  <c r="D50" i="43"/>
  <c r="E162" i="43"/>
  <c r="E161" i="43"/>
  <c r="E160" i="43"/>
  <c r="E135" i="28"/>
  <c r="E135" i="43"/>
  <c r="E113" i="28"/>
  <c r="E99" i="28"/>
  <c r="E87" i="28"/>
  <c r="E77" i="28"/>
  <c r="E73" i="28"/>
  <c r="E72" i="28"/>
  <c r="D50" i="28"/>
  <c r="H26" i="40"/>
  <c r="H22" i="40"/>
  <c r="H21" i="40"/>
  <c r="H20" i="40"/>
  <c r="H19" i="40"/>
  <c r="H18" i="40"/>
  <c r="H17" i="40"/>
  <c r="H9" i="40"/>
  <c r="H10" i="40"/>
  <c r="H7" i="40"/>
  <c r="H8" i="40"/>
  <c r="H6" i="40"/>
  <c r="D145" i="28"/>
  <c r="D149" i="28" s="1"/>
  <c r="D161" i="28" s="1"/>
  <c r="E162" i="28"/>
  <c r="I10" i="13" s="1"/>
  <c r="E161" i="28"/>
  <c r="E160" i="28"/>
  <c r="D170" i="25"/>
  <c r="D171" i="25" s="1"/>
  <c r="E171" i="25" s="1"/>
  <c r="E160" i="25"/>
  <c r="H29" i="34"/>
  <c r="E133" i="25" s="1"/>
  <c r="E137" i="25" s="1"/>
  <c r="H28" i="34"/>
  <c r="H26" i="34"/>
  <c r="H25" i="34"/>
  <c r="H24" i="34"/>
  <c r="H23" i="34"/>
  <c r="H22" i="34"/>
  <c r="H21" i="34"/>
  <c r="H20" i="34"/>
  <c r="H19" i="34"/>
  <c r="H14" i="34"/>
  <c r="H13" i="34"/>
  <c r="H12" i="34"/>
  <c r="H11" i="34"/>
  <c r="H10" i="34"/>
  <c r="H9" i="34"/>
  <c r="H6" i="34"/>
  <c r="E128" i="25"/>
  <c r="E121" i="25"/>
  <c r="E113" i="25"/>
  <c r="E99" i="25"/>
  <c r="E73" i="25"/>
  <c r="E72" i="25"/>
  <c r="E77" i="25" s="1"/>
  <c r="E49" i="25"/>
  <c r="E37" i="25"/>
  <c r="E38" i="25" s="1"/>
  <c r="D166" i="25"/>
  <c r="E166" i="25" s="1"/>
  <c r="E167" i="25" s="1"/>
  <c r="E40" i="53"/>
  <c r="C29" i="53"/>
  <c r="D21" i="53"/>
  <c r="B29" i="53" s="1"/>
  <c r="D29" i="53" s="1"/>
  <c r="C40" i="53" s="1"/>
  <c r="C15" i="53"/>
  <c r="E11" i="53"/>
  <c r="E7" i="53"/>
  <c r="B15" i="53" s="1"/>
  <c r="D15" i="53" s="1"/>
  <c r="B40" i="53" s="1"/>
  <c r="G40" i="53" s="1"/>
  <c r="E40" i="52"/>
  <c r="C29" i="52"/>
  <c r="D21" i="52"/>
  <c r="B29" i="52" s="1"/>
  <c r="D29" i="52" s="1"/>
  <c r="C40" i="52" s="1"/>
  <c r="E11" i="52"/>
  <c r="C15" i="52" s="1"/>
  <c r="E7" i="52"/>
  <c r="B15" i="52" s="1"/>
  <c r="D15" i="52" s="1"/>
  <c r="B40" i="52" s="1"/>
  <c r="G40" i="52" s="1"/>
  <c r="E40" i="51"/>
  <c r="C29" i="51"/>
  <c r="D21" i="51"/>
  <c r="B29" i="51" s="1"/>
  <c r="D29" i="51" s="1"/>
  <c r="C40" i="51" s="1"/>
  <c r="E11" i="51"/>
  <c r="C15" i="51" s="1"/>
  <c r="E7" i="51"/>
  <c r="B15" i="51" s="1"/>
  <c r="D15" i="51" s="1"/>
  <c r="B40" i="51" s="1"/>
  <c r="G40" i="51" s="1"/>
  <c r="E40" i="50"/>
  <c r="C29" i="50"/>
  <c r="D29" i="50" s="1"/>
  <c r="C40" i="50" s="1"/>
  <c r="B29" i="50"/>
  <c r="D21" i="50"/>
  <c r="E11" i="50"/>
  <c r="C15" i="50" s="1"/>
  <c r="E7" i="50"/>
  <c r="B15" i="50" s="1"/>
  <c r="D15" i="50" s="1"/>
  <c r="B40" i="50" s="1"/>
  <c r="G40" i="50" s="1"/>
  <c r="H25" i="36"/>
  <c r="H24" i="36"/>
  <c r="H22" i="36"/>
  <c r="H21" i="36"/>
  <c r="H20" i="36"/>
  <c r="H19" i="36"/>
  <c r="H12" i="36"/>
  <c r="H11" i="36"/>
  <c r="H10" i="36"/>
  <c r="H9" i="36"/>
  <c r="H8" i="36"/>
  <c r="H7" i="36"/>
  <c r="H6" i="36"/>
  <c r="J7" i="13"/>
  <c r="E162" i="24"/>
  <c r="E161" i="24"/>
  <c r="E160" i="24"/>
  <c r="E135" i="24"/>
  <c r="E99" i="24"/>
  <c r="E77" i="24"/>
  <c r="G40" i="47"/>
  <c r="E40" i="47"/>
  <c r="C40" i="47"/>
  <c r="B40" i="47"/>
  <c r="D29" i="47"/>
  <c r="E73" i="24" s="1"/>
  <c r="C29" i="47"/>
  <c r="B29" i="47"/>
  <c r="D21" i="47"/>
  <c r="D15" i="47"/>
  <c r="E72" i="24" s="1"/>
  <c r="C15" i="47"/>
  <c r="B15" i="47"/>
  <c r="E11" i="47"/>
  <c r="E7" i="47"/>
  <c r="D50" i="24"/>
  <c r="E133" i="42"/>
  <c r="E137" i="42" s="1"/>
  <c r="H15" i="44"/>
  <c r="H14" i="44"/>
  <c r="E133" i="43"/>
  <c r="E133" i="28"/>
  <c r="E137" i="28" s="1"/>
  <c r="D161" i="24"/>
  <c r="E149" i="24"/>
  <c r="D149" i="24"/>
  <c r="E128" i="24"/>
  <c r="D128" i="24"/>
  <c r="E121" i="24"/>
  <c r="D121" i="24"/>
  <c r="E113" i="24"/>
  <c r="D113" i="24"/>
  <c r="D97" i="24"/>
  <c r="D99" i="24" s="1"/>
  <c r="E87" i="24"/>
  <c r="D66" i="24"/>
  <c r="D49" i="24"/>
  <c r="E38" i="24"/>
  <c r="D161" i="25"/>
  <c r="E149" i="25"/>
  <c r="E161" i="25" s="1"/>
  <c r="D149" i="25"/>
  <c r="D128" i="25"/>
  <c r="D121" i="25"/>
  <c r="D113" i="25"/>
  <c r="E87" i="25"/>
  <c r="D87" i="25"/>
  <c r="D77" i="25"/>
  <c r="D66" i="25"/>
  <c r="D97" i="25" s="1"/>
  <c r="D99" i="25" s="1"/>
  <c r="D49" i="25"/>
  <c r="D50" i="25" s="1"/>
  <c r="E149" i="28"/>
  <c r="D137" i="28"/>
  <c r="E128" i="28"/>
  <c r="D128" i="28"/>
  <c r="E121" i="28"/>
  <c r="D121" i="28"/>
  <c r="D113" i="28"/>
  <c r="D87" i="28"/>
  <c r="D77" i="28"/>
  <c r="D66" i="28"/>
  <c r="D97" i="28" s="1"/>
  <c r="D99" i="28" s="1"/>
  <c r="E50" i="28"/>
  <c r="D49" i="28"/>
  <c r="E38" i="28"/>
  <c r="E161" i="42"/>
  <c r="D161" i="42"/>
  <c r="E149" i="42"/>
  <c r="D149" i="42"/>
  <c r="D137" i="42"/>
  <c r="E128" i="42"/>
  <c r="D128" i="42"/>
  <c r="E121" i="42"/>
  <c r="D121" i="42"/>
  <c r="E113" i="42"/>
  <c r="D113" i="42"/>
  <c r="E99" i="42"/>
  <c r="D97" i="42"/>
  <c r="D99" i="42" s="1"/>
  <c r="E87" i="42"/>
  <c r="D87" i="42"/>
  <c r="E77" i="42"/>
  <c r="D77" i="42"/>
  <c r="D66" i="42"/>
  <c r="E50" i="42"/>
  <c r="D49" i="42"/>
  <c r="E38" i="42"/>
  <c r="E26" i="42"/>
  <c r="E149" i="43"/>
  <c r="E38" i="43"/>
  <c r="D77" i="43"/>
  <c r="E87" i="43"/>
  <c r="D87" i="43"/>
  <c r="E99" i="43"/>
  <c r="E113" i="43"/>
  <c r="E128" i="43"/>
  <c r="D128" i="43"/>
  <c r="E121" i="43"/>
  <c r="D121" i="43"/>
  <c r="D137" i="43"/>
  <c r="D149" i="43"/>
  <c r="D161" i="43" s="1"/>
  <c r="E21" i="40"/>
  <c r="E20" i="40"/>
  <c r="E19" i="40"/>
  <c r="E18" i="40"/>
  <c r="E17" i="40"/>
  <c r="H12" i="38"/>
  <c r="H11" i="38"/>
  <c r="H13" i="36"/>
  <c r="H14" i="36" s="1"/>
  <c r="H7" i="34"/>
  <c r="H8" i="34"/>
  <c r="H7" i="38"/>
  <c r="H8" i="38"/>
  <c r="H9" i="38"/>
  <c r="H10" i="38"/>
  <c r="H6" i="38"/>
  <c r="E25" i="36"/>
  <c r="E24" i="36"/>
  <c r="E23" i="36"/>
  <c r="H23" i="36" s="1"/>
  <c r="H26" i="36" s="1"/>
  <c r="E22" i="36"/>
  <c r="E21" i="36"/>
  <c r="E20" i="36"/>
  <c r="E19" i="36"/>
  <c r="E12" i="36"/>
  <c r="E11" i="36"/>
  <c r="E10" i="36"/>
  <c r="E9" i="36"/>
  <c r="E8" i="36"/>
  <c r="E7" i="36"/>
  <c r="E6" i="36"/>
  <c r="I12" i="13"/>
  <c r="I11" i="13"/>
  <c r="D169" i="25"/>
  <c r="E162" i="25" l="1"/>
  <c r="E170" i="25"/>
  <c r="H29" i="36"/>
  <c r="H27" i="36"/>
  <c r="H30" i="36" s="1"/>
  <c r="E133" i="24" s="1"/>
  <c r="E137" i="24" s="1"/>
  <c r="E137" i="43"/>
  <c r="I9" i="13"/>
  <c r="E169" i="25" l="1"/>
  <c r="H23" i="40"/>
  <c r="I8" i="13" l="1"/>
  <c r="H11" i="40"/>
  <c r="H25" i="40" s="1"/>
  <c r="D113" i="43"/>
  <c r="D66" i="43"/>
  <c r="D97" i="43" s="1"/>
  <c r="D99" i="43" s="1"/>
  <c r="D49" i="43"/>
  <c r="E13" i="44"/>
  <c r="E12" i="44"/>
  <c r="E11" i="44"/>
  <c r="E10" i="44"/>
  <c r="E9" i="44"/>
  <c r="E8" i="44"/>
  <c r="E7" i="44"/>
  <c r="J10" i="13"/>
  <c r="K10" i="13" s="1"/>
  <c r="J11" i="13"/>
  <c r="K11" i="13" s="1"/>
  <c r="I7" i="13"/>
  <c r="H12" i="40" l="1"/>
  <c r="J12" i="13"/>
  <c r="K12" i="13" s="1"/>
  <c r="J9" i="13"/>
  <c r="K9" i="13" s="1"/>
  <c r="J8" i="13"/>
  <c r="K8" i="13" s="1"/>
  <c r="K7" i="13" l="1"/>
  <c r="K13" i="13" s="1"/>
  <c r="E10" i="40" l="1"/>
  <c r="E9" i="40"/>
  <c r="E8" i="40"/>
  <c r="E7" i="40"/>
  <c r="E6" i="40"/>
  <c r="E10" i="38" l="1"/>
  <c r="E9" i="38"/>
  <c r="E8" i="38"/>
  <c r="E7" i="38"/>
  <c r="E6" i="38"/>
  <c r="E24" i="34" l="1"/>
  <c r="E23" i="34"/>
  <c r="E22" i="34"/>
  <c r="E21" i="34"/>
  <c r="E20" i="34"/>
  <c r="E19" i="34"/>
  <c r="E12" i="34"/>
  <c r="E11" i="34"/>
  <c r="E10" i="34"/>
  <c r="E9" i="34"/>
  <c r="E8" i="34"/>
  <c r="E7" i="34"/>
  <c r="E6" i="34"/>
  <c r="E26" i="28" l="1"/>
</calcChain>
</file>

<file path=xl/sharedStrings.xml><?xml version="1.0" encoding="utf-8"?>
<sst xmlns="http://schemas.openxmlformats.org/spreadsheetml/2006/main" count="1716" uniqueCount="293">
  <si>
    <t>MODELO DE PLANILHA DE CUSTOS E FORMAÇÃO DE PREÇOS</t>
  </si>
  <si>
    <t>DISCRIMINAÇÃO DOS SERVIÇOS (DADOS REFERENTES À CONTRATAÇÃO)</t>
  </si>
  <si>
    <t>A</t>
  </si>
  <si>
    <t>Data de apresentação da proposta (dia/mês/ano):</t>
  </si>
  <si>
    <t>B</t>
  </si>
  <si>
    <t>C</t>
  </si>
  <si>
    <t>D</t>
  </si>
  <si>
    <t>IDENTIFICAÇÃO DO SERVIÇO</t>
  </si>
  <si>
    <t>Licitação Nº</t>
  </si>
  <si>
    <t>Empresa</t>
  </si>
  <si>
    <t>Nº do Processo</t>
  </si>
  <si>
    <t>Ano do Acordo, Convenção ou Dissídio Coletivo</t>
  </si>
  <si>
    <t>Município/UF</t>
  </si>
  <si>
    <t>Número de meses de execução contratual</t>
  </si>
  <si>
    <t>CCT (Referência)</t>
  </si>
  <si>
    <t>TIPO DE SERVIÇO</t>
  </si>
  <si>
    <t>UNIDADE DE MEDIDA</t>
  </si>
  <si>
    <t>Dados complementares para composição dos custos referente à mão-de-obra</t>
  </si>
  <si>
    <t>Tipo de serviços (mesmo serviço com caracterísitcas distintas)</t>
  </si>
  <si>
    <t>Salário normativo da categoria profissional</t>
  </si>
  <si>
    <t>Categoria profissional (vinculado à execução contratual)</t>
  </si>
  <si>
    <t>Data base da categoria (dia/mês/ano)</t>
  </si>
  <si>
    <t>Composição da Remuneração</t>
  </si>
  <si>
    <t>Valor (R$)</t>
  </si>
  <si>
    <t>E</t>
  </si>
  <si>
    <t>F</t>
  </si>
  <si>
    <t>G</t>
  </si>
  <si>
    <t>Outros (especificar)</t>
  </si>
  <si>
    <t>Benefícios Mensais e Diários</t>
  </si>
  <si>
    <t>4.1</t>
  </si>
  <si>
    <t>INSS</t>
  </si>
  <si>
    <t>INCRA</t>
  </si>
  <si>
    <t>Salário Educação</t>
  </si>
  <si>
    <t>FGTS</t>
  </si>
  <si>
    <t>H</t>
  </si>
  <si>
    <t>SEBRAE</t>
  </si>
  <si>
    <t>Total</t>
  </si>
  <si>
    <t>4.2</t>
  </si>
  <si>
    <t>Provisão para Rescisão</t>
  </si>
  <si>
    <t>13º (décimo terceiro) Salário</t>
  </si>
  <si>
    <t>Quantidade (nº de trabalhadores)</t>
  </si>
  <si>
    <t>Módulo 2 - Encargos e Benefícios Anuais, Mensais e Diários</t>
  </si>
  <si>
    <t>2.1</t>
  </si>
  <si>
    <t>13º (décimo terceiro) Salário, Férias e Adicional de Férias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</si>
  <si>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</si>
  <si>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</si>
  <si>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</si>
  <si>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</si>
  <si>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</si>
  <si>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SAT</t>
  </si>
  <si>
    <t>SESC ou SESI</t>
  </si>
  <si>
    <t>SENAI - SENAC</t>
  </si>
  <si>
    <t>Submódulo 2.3 - Benefícios Mensais e Diários.</t>
  </si>
  <si>
    <t>2.3</t>
  </si>
  <si>
    <t>Quadro-Resumo do Módulo 2 - Encargos e Benefícios anuais, mensais e diários</t>
  </si>
  <si>
    <t>Encargos e Benefícios Anuais, Mensais e Diários</t>
  </si>
  <si>
    <t>Módulo 3 - Provisão para Rescisão (Redação dada pela Instrução Normativa nº 7, de 2018)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</si>
  <si>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</si>
  <si>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</si>
  <si>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</si>
  <si>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</si>
  <si>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</si>
  <si>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</si>
  <si>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</si>
  <si>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</si>
  <si>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</si>
  <si>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</si>
  <si>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</si>
  <si>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 (Redação dada pela Instrução Normativa nº 7, de 2018)</t>
  </si>
  <si>
    <t>Substituto na cobertura de Intervalo para repouso ou alimentação</t>
  </si>
  <si>
    <t>Quadro-Resumo do Módulo 4 - Custo de Reposição do Profissional Ausente (Redação dada pela Instrução Normativa nº 7, de 2018)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</si>
  <si>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</si>
  <si>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</si>
  <si>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</si>
  <si>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</si>
  <si>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</si>
  <si>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</si>
  <si>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</si>
  <si>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</si>
  <si>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</si>
  <si>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</si>
  <si>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</si>
  <si>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Módulo 1 - Composição da Remuneração</t>
  </si>
  <si>
    <t>Módulo 3 - Provisão para Rescisão</t>
  </si>
  <si>
    <t>Módulo 4 - Custo de Reposição do Profissional Ausente</t>
  </si>
  <si>
    <t>Subtotal (A + B +C+ D+E)</t>
  </si>
  <si>
    <t>QUANTIDADE TOTAL A CONTRATAR</t>
  </si>
  <si>
    <t>POSTO</t>
  </si>
  <si>
    <t>C.3. Tributos Municipais (ISS)</t>
  </si>
  <si>
    <t>Brasília/DF</t>
  </si>
  <si>
    <t>Assistência Odontológica</t>
  </si>
  <si>
    <t>SINDISERVIÇOS</t>
  </si>
  <si>
    <t>Item</t>
  </si>
  <si>
    <t>Medida</t>
  </si>
  <si>
    <t>Quantidade Estimativa Anual</t>
  </si>
  <si>
    <t>Unid</t>
  </si>
  <si>
    <t>Equipamentos</t>
  </si>
  <si>
    <t>ITEM</t>
  </si>
  <si>
    <t xml:space="preserve">QUANTIDADE </t>
  </si>
  <si>
    <t>VALOR UNITÁRIO</t>
  </si>
  <si>
    <t>VALOR MENSAL</t>
  </si>
  <si>
    <t>VALOR ANUAL</t>
  </si>
  <si>
    <t xml:space="preserve">Posto </t>
  </si>
  <si>
    <t>Valor Unitário - Equipamento Novo (VEM)</t>
  </si>
  <si>
    <t>Valor Total - Equipamento Novo (VEM)</t>
  </si>
  <si>
    <t>Valor Residual (VR) (10%)</t>
  </si>
  <si>
    <t>Valor Total do Equipamento (VEM) - Valor Redidual (VR) (10%)</t>
  </si>
  <si>
    <t>Depreciação Mensal (R$)</t>
  </si>
  <si>
    <t>Depreciação Anual (R$)</t>
  </si>
  <si>
    <t>Vida Útil (VU) meses</t>
  </si>
  <si>
    <t>Vida Útil (VU) anos</t>
  </si>
  <si>
    <t>QUADRO DEMONSTRATIVO DE MÃO DE OBRA / INSUMOS</t>
  </si>
  <si>
    <t>Módulo 1 - Composição da Remuneração (Redação dada pela Instrução Normativa nº 7, de 2018)</t>
  </si>
  <si>
    <t>Salário-Base</t>
  </si>
  <si>
    <t>Adicional de Periculosidade</t>
  </si>
  <si>
    <t>Adicional de Insalubridade</t>
  </si>
  <si>
    <t>Adicional Noturno</t>
  </si>
  <si>
    <t>Adicional de Hora Noturna Reduzida</t>
  </si>
  <si>
    <t>Incidência dos Encargos do Submódulo 2.2 sobre a remuneração</t>
  </si>
  <si>
    <r>
      <rPr>
        <b/>
        <sz val="12"/>
        <color theme="1"/>
        <rFont val="Times New Roman"/>
        <family val="1"/>
      </rPr>
      <t>Nota:</t>
    </r>
    <r>
      <rPr>
        <sz val="12"/>
        <color theme="1"/>
        <rFont val="Times New Roman"/>
        <family val="1"/>
      </rPr>
      <t xml:space="preserve"> O Módulo 1 refere-se ao valor mensal devido ao empregado pela prestação do serviço no período de 12 meses.</t>
    </r>
  </si>
  <si>
    <r>
      <t>Nota Equipe de Planejamento:</t>
    </r>
    <r>
      <rPr>
        <sz val="12"/>
        <color theme="1"/>
        <rFont val="Times New Roman"/>
        <family val="1"/>
      </rPr>
      <t xml:space="preserve"> Foi criada a alínea "G" na qual aplicamos o total dos percentuais do Submódulo 2.2 sobre o Módulo 1. Em virtude da incidência contida na alínea "G" esses percentuais foram excluídos do Submódulo 2.2.</t>
    </r>
  </si>
  <si>
    <t>Submódulo 2.1 - 13º (décimo terceiro) Salário, Férias e Adicional de Férias</t>
  </si>
  <si>
    <t>Percentual</t>
  </si>
  <si>
    <t>Incidência dos Encargos do Submódulo 2.2 sobre o 13º salário, férias e adicional</t>
  </si>
  <si>
    <r>
      <t>Nota 1:</t>
    </r>
    <r>
      <rPr>
        <sz val="12"/>
        <color rgb="FF000000"/>
        <rFont val="Times New Roman"/>
        <family val="1"/>
      </rPr>
      <t xml:space="preserve"> Como a planilha de custos e formação de preços é calculada</t>
    </r>
    <r>
      <rPr>
        <u/>
        <sz val="12"/>
        <color rgb="FF000000"/>
        <rFont val="Times New Roman"/>
        <family val="1"/>
      </rPr>
      <t xml:space="preserve"> mensalmente</t>
    </r>
    <r>
      <rPr>
        <sz val="12"/>
        <color rgb="FF000000"/>
        <rFont val="Times New Roman"/>
        <family val="1"/>
      </rPr>
      <t>, provisiona-se proporcionalmente 1/12 (um doze avos) dos valores referentes a gratificação natalina, férias e adicional de férias. (Redação dada pela Instrução Normativa nº 7, de 2018)</t>
    </r>
  </si>
  <si>
    <r>
      <t>Nota 2:</t>
    </r>
    <r>
      <rPr>
        <sz val="12"/>
        <color theme="1"/>
        <rFont val="Times New Roman"/>
        <family val="1"/>
      </rPr>
      <t xml:space="preserve"> O adicional de férias contido no Submódulo 2.1 corresponde a 1/3 (um terço) da remuneração que por sua vez é divido por 12 (doze) conforme Nota 1 acima.</t>
    </r>
  </si>
  <si>
    <r>
      <t>Nota Equipe de Planejamento</t>
    </r>
    <r>
      <rPr>
        <sz val="12"/>
        <color theme="1"/>
        <rFont val="Times New Roman"/>
        <family val="1"/>
      </rPr>
      <t>: Os percentuais utilizados foram retirados da tabela do Anexo XII da IN nº 05/2017. Em virtude da incidência contido na alínea "C" esses percentuais foram excluídos do Submódulo 2.2.</t>
    </r>
  </si>
  <si>
    <t>Utilizamos esse módulo apenas para destaque dos percentuais. Os valores referentes aos encargos estão calculados em cada um dos módulos e submódulos afetados. Não há incidência do Submódulo 2.2 sobre o Módulo 6.</t>
  </si>
  <si>
    <t xml:space="preserve">Total </t>
  </si>
  <si>
    <r>
      <rPr>
        <b/>
        <sz val="12"/>
        <color theme="1"/>
        <rFont val="Times New Roman"/>
        <family val="1"/>
      </rPr>
      <t xml:space="preserve">Nota 1: </t>
    </r>
    <r>
      <rPr>
        <sz val="12"/>
        <color theme="1"/>
        <rFont val="Times New Roman"/>
        <family val="1"/>
      </rPr>
      <t xml:space="preserve">Os percentuais dos encargos previdenciários, do FGTS e demais contribuições são aqueles estabelecidos pela legislação vigente.
</t>
    </r>
    <r>
      <rPr>
        <b/>
        <sz val="12"/>
        <color theme="1"/>
        <rFont val="Times New Roman"/>
        <family val="1"/>
      </rPr>
      <t>Nota 2</t>
    </r>
    <r>
      <rPr>
        <sz val="12"/>
        <color theme="1"/>
        <rFont val="Times New Roman"/>
        <family val="1"/>
      </rPr>
      <t xml:space="preserve">: O SAT a depender do grau de risco do serviço irá variar entre 1%, para risco leve, de 2%, para risco médio, e de 3% de risco grave.
</t>
    </r>
    <r>
      <rPr>
        <b/>
        <sz val="12"/>
        <color theme="1"/>
        <rFont val="Times New Roman"/>
        <family val="1"/>
      </rPr>
      <t>Nota 3:</t>
    </r>
    <r>
      <rPr>
        <sz val="12"/>
        <color theme="1"/>
        <rFont val="Times New Roman"/>
        <family val="1"/>
      </rPr>
      <t xml:space="preserve"> Esses percentuais incidem sobre o Módulo 1, o Submódulo 2.1. (Redação dada pela Instrução Normativa nº 7, de 2018)</t>
    </r>
  </si>
  <si>
    <t>Auxílio Transporte</t>
  </si>
  <si>
    <t>Auxílio Alimentação</t>
  </si>
  <si>
    <t>Auxílio Saúde</t>
  </si>
  <si>
    <t>Assistência Funeral</t>
  </si>
  <si>
    <r>
      <rPr>
        <b/>
        <sz val="12"/>
        <color theme="1"/>
        <rFont val="Times New Roman"/>
        <family val="1"/>
      </rPr>
      <t>Nota 1:</t>
    </r>
    <r>
      <rPr>
        <sz val="12"/>
        <color theme="1"/>
        <rFont val="Times New Roman"/>
        <family val="1"/>
      </rPr>
      <t xml:space="preserve"> O valor informado deverá ser o custo real do benefício (descontado o valor eventualmente pago pelo empregado).
</t>
    </r>
    <r>
      <rPr>
        <b/>
        <sz val="12"/>
        <color theme="1"/>
        <rFont val="Times New Roman"/>
        <family val="1"/>
      </rPr>
      <t xml:space="preserve">Nota 2: </t>
    </r>
    <r>
      <rPr>
        <sz val="12"/>
        <color theme="1"/>
        <rFont val="Times New Roman"/>
        <family val="1"/>
      </rPr>
      <t>Observar a previsão dos benefícios contidos em Acordos, Convenções e Dissídios Coletivos de Trabalho e atentar-se ao disposto no art. 6º desta Instrução Normativa.</t>
    </r>
  </si>
  <si>
    <r>
      <rPr>
        <b/>
        <sz val="12"/>
        <color theme="1"/>
        <rFont val="Times New Roman"/>
        <family val="1"/>
      </rPr>
      <t>Nota Equipe de Planejamento</t>
    </r>
    <r>
      <rPr>
        <sz val="12"/>
        <color theme="1"/>
        <rFont val="Times New Roman"/>
        <family val="1"/>
      </rPr>
      <t>: Consideramos para o cálculo de auxílio transporte e alimentação 22 dias por mês, tendo em vista a média de dias úteis do ano e o histórico de contratações anteriores. Foram respeitados todos os benefícios previstos na Convenção Coletiva de Trabalho2022.</t>
    </r>
  </si>
  <si>
    <t>GPS, FGTS e outras contribuições (Incidência sobre Módulo 1 e Submódulo 2.1)</t>
  </si>
  <si>
    <r>
      <rPr>
        <b/>
        <sz val="12"/>
        <color theme="1"/>
        <rFont val="Times New Roman"/>
        <family val="1"/>
      </rPr>
      <t>Nota Equipe de Planejamento</t>
    </r>
    <r>
      <rPr>
        <sz val="12"/>
        <color theme="1"/>
        <rFont val="Times New Roman"/>
        <family val="1"/>
      </rPr>
      <t>: Consolidamos aqui os valores do Submódulo 2.2 apurados sobre o Módulo 1 e Submódulo 2.1. Os valores das incidências do Submódulo 2.2 sobre os demais módulos ou submódulos foram calculados abaixo de cada um deles e foram consolidados respectivamente junto a seus totais.</t>
    </r>
  </si>
  <si>
    <t>Incidência dos encargos do submódulo 2.2 sobre o Aviso Prévio Trabalhado</t>
  </si>
  <si>
    <t>Submódulo 4.1 - Substituto nas Ausências Legais  (Redação dada pela Instrução Normativa nº 7, de 2018)</t>
  </si>
  <si>
    <t>Substituto na cobertura de Outras ausências (especificar)</t>
  </si>
  <si>
    <r>
      <rPr>
        <b/>
        <sz val="12"/>
        <color theme="1"/>
        <rFont val="Times New Roman"/>
        <family val="1"/>
      </rPr>
      <t>Nota 1</t>
    </r>
    <r>
      <rPr>
        <sz val="12"/>
        <color theme="1"/>
        <rFont val="Times New Roman"/>
        <family val="1"/>
      </rPr>
      <t>: Os itens que contemplam o módulo 4 se referem ao custo dos dias trabalhados pelo repositor/substituto, quando o empregado alocado na prestação de serviço estiver ausente, conforme as previsões estabelecidas na legislação.</t>
    </r>
  </si>
  <si>
    <t>Intrajornada</t>
  </si>
  <si>
    <t>Materiais</t>
  </si>
  <si>
    <t>Equipamentos (Relógio de Ponto)</t>
  </si>
  <si>
    <r>
      <rPr>
        <b/>
        <sz val="12"/>
        <color theme="1"/>
        <rFont val="Times New Roman"/>
        <family val="1"/>
      </rPr>
      <t>Nota1:</t>
    </r>
    <r>
      <rPr>
        <sz val="12"/>
        <color theme="1"/>
        <rFont val="Times New Roman"/>
        <family val="1"/>
      </rPr>
      <t xml:space="preserve"> Valores mensais por empregado.</t>
    </r>
  </si>
  <si>
    <t>C.1. Tributos Federais (PIS)</t>
  </si>
  <si>
    <t>C.2. Tributos Estaduais (CONFINS)</t>
  </si>
  <si>
    <r>
      <rPr>
        <b/>
        <sz val="12"/>
        <color theme="1"/>
        <rFont val="Times New Roman"/>
        <family val="1"/>
      </rPr>
      <t>Nota 1:</t>
    </r>
    <r>
      <rPr>
        <sz val="12"/>
        <color theme="1"/>
        <rFont val="Times New Roman"/>
        <family val="1"/>
      </rPr>
      <t xml:space="preserve"> Custos Indiretos, Tributos e Lucro por empregado.                                     
</t>
    </r>
    <r>
      <rPr>
        <b/>
        <sz val="12"/>
        <color theme="1"/>
        <rFont val="Times New Roman"/>
        <family val="1"/>
      </rPr>
      <t>Nota 2:</t>
    </r>
    <r>
      <rPr>
        <sz val="12"/>
        <color theme="1"/>
        <rFont val="Times New Roman"/>
        <family val="1"/>
      </rPr>
      <t xml:space="preserve"> O valor referente a tributos é obtido aplicando-se o percentual sobre o valor do faturamento. </t>
    </r>
  </si>
  <si>
    <t>Mão de obra vinculada à execução contratual (valor por empregado)</t>
  </si>
  <si>
    <t>Módulo 6 – Custos Indiretos, Tributos e Lucro</t>
  </si>
  <si>
    <t>VALOR TOTAL POR EMPREGADO</t>
  </si>
  <si>
    <t>CATMAT</t>
  </si>
  <si>
    <t>Quantidade Semestral</t>
  </si>
  <si>
    <t>Quantidade Anual</t>
  </si>
  <si>
    <t>Especificações</t>
  </si>
  <si>
    <t>Valor Unitário</t>
  </si>
  <si>
    <t>Valor Anual</t>
  </si>
  <si>
    <t>Blazer</t>
  </si>
  <si>
    <t>Blazer Tradicional, em oxford, 100% poliéster, com logotipo da empresa bordado no paltetó</t>
  </si>
  <si>
    <t>Calça</t>
  </si>
  <si>
    <t>Camisa</t>
  </si>
  <si>
    <t>Camisa Social Masculina, manga longa, cor branca.</t>
  </si>
  <si>
    <t>Sapato</t>
  </si>
  <si>
    <t>Par de Sapatos, Social Masculino, em couro macio, solado emborrachado antiderrapante, 1ª linha, na cor preta.</t>
  </si>
  <si>
    <t>Meia</t>
  </si>
  <si>
    <t>Par de Meias, Social Masculina, par, cor preta.</t>
  </si>
  <si>
    <t>Cinto</t>
  </si>
  <si>
    <t>Cinto Social Masculino, em couro, 1ª linha, cor preta.</t>
  </si>
  <si>
    <t>Gravata</t>
  </si>
  <si>
    <t>Gravata Borboleta, em cetim, cor preta.</t>
  </si>
  <si>
    <t>TOTAL  ANUAL</t>
  </si>
  <si>
    <t>TOTAL MENSAL POR EMPREGADO</t>
  </si>
  <si>
    <t>Blazer Feminino em Oxford, 100% poliester, cor preta.</t>
  </si>
  <si>
    <t>Blusa Social feminina, mangas compridas, em tricoline 100% algodão, cor branca.</t>
  </si>
  <si>
    <t>Calça Social Feminina e/ou saia com zíper, em oxford, 100% poliester, cor preta.</t>
  </si>
  <si>
    <t>Sapato Social Feminino, par, salto anabela de 4cm, solado emborrachado antiderrapante, 1ª linha, cor preta.</t>
  </si>
  <si>
    <t>Meia Calça Social Feminina, cor preta.</t>
  </si>
  <si>
    <t>Cinto Social, em couro, Feminino, cor preta.</t>
  </si>
  <si>
    <t xml:space="preserve"> Média Anual Uniformes Masculino/Feminino </t>
  </si>
  <si>
    <t>Média Mensal por Empregado</t>
  </si>
  <si>
    <t>Camisa Polo, 100% algodão.</t>
  </si>
  <si>
    <t>Calça Jeans.</t>
  </si>
  <si>
    <t>Meia Soquete, cano longo</t>
  </si>
  <si>
    <t>Cinto masculino, cor preta.</t>
  </si>
  <si>
    <t>Bota</t>
  </si>
  <si>
    <t>EPI - Bota em Couco com biqueira de aço, cor preta.</t>
  </si>
  <si>
    <t>Luva</t>
  </si>
  <si>
    <t>EPI - Luva de Segurança, antiderrapante e anticorte.</t>
  </si>
  <si>
    <t>Cinta</t>
  </si>
  <si>
    <t>EPI - Cinta Ergonomica Abdominal.</t>
  </si>
  <si>
    <t>Meia Social Feminina, cor preta.</t>
  </si>
  <si>
    <t xml:space="preserve">     /         / 2023</t>
  </si>
  <si>
    <t>20/01/2023 - CCT 2023</t>
  </si>
  <si>
    <t>Relógio de Ponto, mostrador digital, tipo biométrico e leitor código de barras, tipo impressão impressora térmica, bivolt. Com papel de impressão.</t>
  </si>
  <si>
    <t>ANEXO II</t>
  </si>
  <si>
    <t>ANEXO I</t>
  </si>
  <si>
    <t>ANEXO III</t>
  </si>
  <si>
    <t>ANEXO IV</t>
  </si>
  <si>
    <t>ANEXO V</t>
  </si>
  <si>
    <t>ANEXO VI</t>
  </si>
  <si>
    <t>ANEXO VII</t>
  </si>
  <si>
    <t>ANEXO VIII</t>
  </si>
  <si>
    <t>ANEXO IX</t>
  </si>
  <si>
    <t>ANEXO X</t>
  </si>
  <si>
    <t>ANEXO XI</t>
  </si>
  <si>
    <t>ANEXO XII</t>
  </si>
  <si>
    <r>
      <t xml:space="preserve">  </t>
    </r>
    <r>
      <rPr>
        <b/>
        <sz val="11"/>
        <color rgb="FF000000"/>
        <rFont val="Calibri"/>
        <family val="2"/>
        <scheme val="minor"/>
      </rPr>
      <t xml:space="preserve">MINISTÉRIO DO TRABALHO E EMPREGO
Secretaria Executiva
Departamento de Administração, Finanças e Contabilidade 
Coordenação-Geral de Recursos Logísticos
Coordenação de Administração Predial e Serviços Gerais </t>
    </r>
    <r>
      <rPr>
        <sz val="11"/>
        <color rgb="FF000000"/>
        <rFont val="Calibri"/>
        <family val="2"/>
        <scheme val="minor"/>
      </rPr>
      <t xml:space="preserve">
</t>
    </r>
  </si>
  <si>
    <t xml:space="preserve">  MINISTÉRIO DO TRABALHO E EMPREGO
Secretaria Executiva
Departamento de Administração, Finanças e Contabilidade 
Coordenação-Geral de Recursos Logísticos
Coordenação de Administração Predial e Serviços Gerais</t>
  </si>
  <si>
    <t>Objeto</t>
  </si>
  <si>
    <t>Código CATSER</t>
  </si>
  <si>
    <t>Descrição/Especificação</t>
  </si>
  <si>
    <t>VALOR DO ITEM 1</t>
  </si>
  <si>
    <t>Recepcionista</t>
  </si>
  <si>
    <t>Motorista Executivo</t>
  </si>
  <si>
    <t>Adicional Noturno para o item 2 - Motorista Executivo (pago por demanda)</t>
  </si>
  <si>
    <t>Hora/mês</t>
  </si>
  <si>
    <t>Encarregado</t>
  </si>
  <si>
    <t>Carregador de Móveis</t>
  </si>
  <si>
    <t>Encarregado de Turma</t>
  </si>
  <si>
    <t>Contratação de empresa especializada na prestação de serviços continuados de Recepcionista, Motorista Executivo e Carregador de Móveis</t>
  </si>
  <si>
    <t>UNIFORME RECEPCIONISTA - MASCULINO</t>
  </si>
  <si>
    <t>UNIFORME RECEPCIONISTA - FEMININO</t>
  </si>
  <si>
    <t>Motorista</t>
  </si>
  <si>
    <t>Encarregado(a)</t>
  </si>
  <si>
    <t>UNIFORME ENCARREGADO - MASCULINO</t>
  </si>
  <si>
    <t>SITRATTER-DF</t>
  </si>
  <si>
    <t>20/04/2023 - CCT 2023</t>
  </si>
  <si>
    <r>
      <t xml:space="preserve">  </t>
    </r>
    <r>
      <rPr>
        <b/>
        <sz val="11"/>
        <color rgb="FF000000"/>
        <rFont val="Calibri"/>
        <family val="2"/>
        <scheme val="minor"/>
      </rPr>
      <t xml:space="preserve">MINISTÉRIO DO TRABALHO E EMPREGO
Secretaria Executiva
Departamento de Administração, Finanças e Contabilidade 
Coordenação-Geral de Recursos Logísticos
Coordenação de Administração Predial e Serviços Gerais </t>
    </r>
  </si>
  <si>
    <t>Encarregado(a) de Turma</t>
  </si>
  <si>
    <t xml:space="preserve"> ADICIONAL NOTURNO - PAGO POR DEMANDA</t>
  </si>
  <si>
    <t>DESCRIÇÃO</t>
  </si>
  <si>
    <t>REFERÊNCIA</t>
  </si>
  <si>
    <t>VALOR POR HORA</t>
  </si>
  <si>
    <t>01</t>
  </si>
  <si>
    <t>SALÁRIO</t>
  </si>
  <si>
    <t>02</t>
  </si>
  <si>
    <t>ADICIONAL NOTURNO</t>
  </si>
  <si>
    <t>03</t>
  </si>
  <si>
    <t xml:space="preserve">VALOR DA HORA NOTURNA COM INCIDENCIA DO ENCARGOS E TRIBUTOS </t>
  </si>
  <si>
    <t>04</t>
  </si>
  <si>
    <t>05</t>
  </si>
  <si>
    <t>06</t>
  </si>
  <si>
    <t>Calça Social Masculina, em oxford, 100% poliéster</t>
  </si>
  <si>
    <t>Lenço</t>
  </si>
  <si>
    <t>Internet</t>
  </si>
  <si>
    <t>Blusa Social feminina, mangas curtas, em tricoline 100% algodão, cor branca.</t>
  </si>
  <si>
    <t>Lenço de Cetim Social Feminino</t>
  </si>
  <si>
    <t>UNIFORME MOTORISTA EXECUTIVO - MASCULINO</t>
  </si>
  <si>
    <t>UNIFORME MOTORISTA EXECUTIVO - FEMININO</t>
  </si>
  <si>
    <t>Gravata lisa, em cetim, cor preta.</t>
  </si>
  <si>
    <t>Calça Social Masculina, em oxford, 100% poliéster.</t>
  </si>
  <si>
    <t>Blazer Tradicional, em oxford, 100% poliéster, com logotipo da empresa bordado no paletó.</t>
  </si>
  <si>
    <t>Calça Sarja tradicional.</t>
  </si>
  <si>
    <t>Nota Equipe de Planejamento: Para esse Módulo foram utilizados os percentuais estabelecidos na Convenção Coletiva de Trabalho 2023</t>
  </si>
  <si>
    <t>Nota Equipe de Planejamento: Para esse Módulo foram utilizados os percentuais estabelecidos na Convenção Coletiva de Trabalho 2023.</t>
  </si>
  <si>
    <t>MEMÓRIA DE CÁLCULO DO SUBMÓDULO 2.3 - BENEFÍCIOS MENSAIS E DIÁRIOS</t>
  </si>
  <si>
    <t>CUSTO DA PASSAGEM</t>
  </si>
  <si>
    <t>Categoria</t>
  </si>
  <si>
    <t>Vr. Unitário</t>
  </si>
  <si>
    <t xml:space="preserve">Vales por dia </t>
  </si>
  <si>
    <t>Dias efetivamente trabalhados</t>
  </si>
  <si>
    <t>Custo total</t>
  </si>
  <si>
    <t>DESCONTO DO VALE TRANSPORTE</t>
  </si>
  <si>
    <t>Base de cálculo</t>
  </si>
  <si>
    <t>Proporcionalidade</t>
  </si>
  <si>
    <t>Desconto</t>
  </si>
  <si>
    <t>CUSTO EFETIVO DO VALE TRANSPORTE</t>
  </si>
  <si>
    <t>Valor do desconto</t>
  </si>
  <si>
    <t>Custo efetivo</t>
  </si>
  <si>
    <t>AUXÍLIO ALIMENTAÇÃO</t>
  </si>
  <si>
    <t>Valor diário</t>
  </si>
  <si>
    <t>Valor</t>
  </si>
  <si>
    <t>DESCONTO DO AUXÍLIO ALIMENTAÇÃO</t>
  </si>
  <si>
    <t>Desconto Unitário</t>
  </si>
  <si>
    <t>CUSTO EFETIVO DO AUXÍLIO ALIMENTAÇÃO</t>
  </si>
  <si>
    <t>BENEFÍCIO SEGURO DE VIDA</t>
  </si>
  <si>
    <t>SUBMÓDULO 2.3 - BENEFÍCIOS MENSAIS E DIÁRIOS</t>
  </si>
  <si>
    <t>Vale Transporte</t>
  </si>
  <si>
    <t xml:space="preserve">Vale Refeição </t>
  </si>
  <si>
    <t>Plano de Saúde</t>
  </si>
  <si>
    <t>Seguro de Vida</t>
  </si>
  <si>
    <t>Aux. Odontológico</t>
  </si>
  <si>
    <t>AUXÍLIO TRANSPORTE</t>
  </si>
  <si>
    <t>UNIFORME ENCARREGADO - FEMININO</t>
  </si>
  <si>
    <t>UNIFORME ENCARREGADO DE TURMA MASCULINO/FEMININO</t>
  </si>
  <si>
    <t>UNIFORME - CARREGADOR DE MÓVEIS MASCULINO/FEMININO</t>
  </si>
  <si>
    <t>ESTIMATIVA INDIVIDUAL DE HORAS NOTURNAS MENSAIS (horas)*</t>
  </si>
  <si>
    <t>ESTIMATIVA MENSAL TOTAL PARA PAGAMENTO DE HORAS NOTURNAS (horas)**</t>
  </si>
  <si>
    <t>ESTIMATIVA ANUAL TOTAL PARA PAGAMENTO DE HORAS NOTURNAS (meses)</t>
  </si>
  <si>
    <t>* Valor da hora obtido considerando o valor da hora noturna paga ao prestador acrescida dos encargos, custos, lucro e tributos incidentes no valor do salário previstos para o item 02 do edital - Motorista Executivo, os quais devem ser coincidentes no momento da apresentação da proposta.</t>
  </si>
  <si>
    <t>** tendo como referência o contrato vigente, levou-se em consideração a estimativa de 04 horas noturnas por dia, durante os 22 dias do mês</t>
  </si>
  <si>
    <t>*** tendo em vista que os motoristas trabalharão em dupla (esquema de rendição) sendo um no turno da manhã/tarde e o outro no turno da tarde/noite, apenas metade do efetivo poderá realizar hora noturna.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</si>
</sst>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#,##0.00"/>
    <numFmt numFmtId="166" formatCode="&quot;R$&quot;\ #,##0.00"/>
    <numFmt numFmtId="167" formatCode="_-&quot;R$&quot;* #,##0.00_-;\-&quot;R$&quot;* #,##0.00_-;_-&quot;R$&quot;* &quot;-&quot;??_-;_-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sz val="12"/>
      <name val="Times New Roman"/>
      <family val="1"/>
    </font>
    <font>
      <sz val="13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3"/>
      <color rgb="FF000000"/>
      <name val="Times New Roman"/>
      <family val="1"/>
    </font>
    <font>
      <sz val="13"/>
      <color rgb="FF000000"/>
      <name val="Times New Roman"/>
      <family val="1"/>
    </font>
    <font>
      <b/>
      <sz val="13"/>
      <color theme="1"/>
      <name val="Times New Roman"/>
      <family val="1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F7CAAC"/>
      </patternFill>
    </fill>
    <fill>
      <patternFill patternType="solid">
        <fgColor rgb="FF9BC2E6"/>
        <bgColor rgb="FF000000"/>
      </patternFill>
    </fill>
    <fill>
      <patternFill patternType="solid">
        <fgColor rgb="FFC6E0B4"/>
        <bgColor rgb="FF000000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5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44" fontId="0" fillId="0" borderId="9" xfId="2" applyFont="1" applyBorder="1" applyAlignment="1">
      <alignment horizontal="center" vertical="center"/>
    </xf>
    <xf numFmtId="14" fontId="7" fillId="0" borderId="9" xfId="0" applyNumberFormat="1" applyFont="1" applyBorder="1" applyAlignment="1">
      <alignment horizontal="center"/>
    </xf>
    <xf numFmtId="0" fontId="0" fillId="0" borderId="4" xfId="0" applyBorder="1"/>
    <xf numFmtId="44" fontId="0" fillId="0" borderId="4" xfId="0" applyNumberFormat="1" applyBorder="1"/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4" fontId="0" fillId="0" borderId="9" xfId="0" applyNumberFormat="1" applyBorder="1"/>
    <xf numFmtId="44" fontId="0" fillId="0" borderId="0" xfId="2" applyFont="1"/>
    <xf numFmtId="0" fontId="3" fillId="2" borderId="20" xfId="0" applyFont="1" applyFill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9" fillId="4" borderId="0" xfId="0" applyFont="1" applyFill="1"/>
    <xf numFmtId="0" fontId="9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4" fillId="2" borderId="5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center" wrapText="1" indent="1"/>
    </xf>
    <xf numFmtId="0" fontId="9" fillId="4" borderId="4" xfId="0" applyFont="1" applyFill="1" applyBorder="1" applyAlignment="1">
      <alignment vertical="center" wrapText="1"/>
    </xf>
    <xf numFmtId="10" fontId="9" fillId="4" borderId="4" xfId="1" applyNumberFormat="1" applyFont="1" applyFill="1" applyBorder="1" applyAlignment="1">
      <alignment horizontal="center" vertical="center" wrapText="1"/>
    </xf>
    <xf numFmtId="10" fontId="8" fillId="4" borderId="4" xfId="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9" fillId="4" borderId="6" xfId="0" applyFont="1" applyFill="1" applyBorder="1"/>
    <xf numFmtId="0" fontId="8" fillId="4" borderId="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165" fontId="9" fillId="4" borderId="9" xfId="0" applyNumberFormat="1" applyFont="1" applyFill="1" applyBorder="1" applyAlignment="1">
      <alignment horizontal="center" vertical="center" wrapText="1"/>
    </xf>
    <xf numFmtId="165" fontId="8" fillId="4" borderId="9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vertical="center" wrapText="1"/>
    </xf>
    <xf numFmtId="165" fontId="9" fillId="4" borderId="12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/>
    <xf numFmtId="164" fontId="8" fillId="4" borderId="9" xfId="0" applyNumberFormat="1" applyFont="1" applyFill="1" applyBorder="1" applyAlignment="1">
      <alignment horizontal="center" vertical="center" wrapText="1"/>
    </xf>
    <xf numFmtId="10" fontId="9" fillId="4" borderId="11" xfId="1" applyNumberFormat="1" applyFont="1" applyFill="1" applyBorder="1" applyAlignment="1">
      <alignment horizontal="center" vertical="center" wrapText="1"/>
    </xf>
    <xf numFmtId="10" fontId="9" fillId="4" borderId="4" xfId="0" applyNumberFormat="1" applyFont="1" applyFill="1" applyBorder="1" applyAlignment="1">
      <alignment horizontal="center" vertical="center" wrapText="1"/>
    </xf>
    <xf numFmtId="10" fontId="8" fillId="4" borderId="11" xfId="0" applyNumberFormat="1" applyFont="1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>
      <alignment horizontal="center" vertical="center" wrapText="1"/>
    </xf>
    <xf numFmtId="164" fontId="8" fillId="4" borderId="12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justify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164" fontId="14" fillId="4" borderId="9" xfId="0" applyNumberFormat="1" applyFont="1" applyFill="1" applyBorder="1"/>
    <xf numFmtId="164" fontId="8" fillId="6" borderId="1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44" fontId="14" fillId="0" borderId="4" xfId="2" applyFont="1" applyBorder="1" applyAlignment="1">
      <alignment horizontal="center" vertical="center"/>
    </xf>
    <xf numFmtId="0" fontId="16" fillId="5" borderId="8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44" fontId="16" fillId="5" borderId="9" xfId="2" applyFont="1" applyFill="1" applyBorder="1" applyAlignment="1">
      <alignment horizontal="center" vertical="center" wrapText="1"/>
    </xf>
    <xf numFmtId="44" fontId="16" fillId="5" borderId="12" xfId="2" applyFont="1" applyFill="1" applyBorder="1" applyAlignment="1">
      <alignment vertical="center" wrapText="1"/>
    </xf>
    <xf numFmtId="164" fontId="18" fillId="5" borderId="7" xfId="0" applyNumberFormat="1" applyFont="1" applyFill="1" applyBorder="1"/>
    <xf numFmtId="0" fontId="0" fillId="0" borderId="4" xfId="0" applyBorder="1" applyAlignment="1">
      <alignment horizontal="justify" vertical="justify" wrapText="1"/>
    </xf>
    <xf numFmtId="0" fontId="16" fillId="0" borderId="8" xfId="0" applyFont="1" applyBorder="1" applyAlignment="1">
      <alignment horizontal="center" vertical="center" wrapText="1"/>
    </xf>
    <xf numFmtId="44" fontId="14" fillId="0" borderId="9" xfId="2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3" fillId="2" borderId="38" xfId="0" applyFont="1" applyFill="1" applyBorder="1" applyAlignment="1">
      <alignment horizontal="center" vertical="center" wrapText="1"/>
    </xf>
    <xf numFmtId="44" fontId="0" fillId="0" borderId="28" xfId="2" applyFont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4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3" fillId="0" borderId="4" xfId="0" applyFont="1" applyBorder="1" applyAlignment="1">
      <alignment horizontal="justify" vertical="justify" wrapText="1"/>
    </xf>
    <xf numFmtId="0" fontId="2" fillId="5" borderId="34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vertical="center" wrapText="1"/>
    </xf>
    <xf numFmtId="0" fontId="0" fillId="4" borderId="11" xfId="0" applyFill="1" applyBorder="1" applyAlignment="1">
      <alignment horizontal="center" vertical="center"/>
    </xf>
    <xf numFmtId="3" fontId="0" fillId="4" borderId="11" xfId="0" applyNumberFormat="1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165" fontId="0" fillId="4" borderId="11" xfId="1" applyNumberFormat="1" applyFont="1" applyFill="1" applyBorder="1" applyAlignment="1">
      <alignment horizontal="center" vertical="center"/>
    </xf>
    <xf numFmtId="165" fontId="0" fillId="4" borderId="12" xfId="0" applyNumberFormat="1" applyFill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2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64" fontId="9" fillId="4" borderId="9" xfId="0" applyNumberFormat="1" applyFont="1" applyFill="1" applyBorder="1" applyAlignment="1">
      <alignment horizontal="center" vertical="center" wrapText="1"/>
    </xf>
    <xf numFmtId="164" fontId="9" fillId="4" borderId="12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4" fontId="15" fillId="7" borderId="12" xfId="0" applyNumberFormat="1" applyFont="1" applyFill="1" applyBorder="1"/>
    <xf numFmtId="44" fontId="0" fillId="0" borderId="4" xfId="0" applyNumberFormat="1" applyBorder="1" applyAlignment="1">
      <alignment vertical="center"/>
    </xf>
    <xf numFmtId="44" fontId="0" fillId="0" borderId="9" xfId="0" applyNumberFormat="1" applyBorder="1" applyAlignment="1">
      <alignment vertical="center"/>
    </xf>
    <xf numFmtId="49" fontId="22" fillId="0" borderId="52" xfId="0" applyNumberFormat="1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166" fontId="22" fillId="0" borderId="37" xfId="0" applyNumberFormat="1" applyFont="1" applyBorder="1" applyAlignment="1">
      <alignment horizontal="center" vertical="center"/>
    </xf>
    <xf numFmtId="167" fontId="22" fillId="0" borderId="53" xfId="0" applyNumberFormat="1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 wrapText="1"/>
    </xf>
    <xf numFmtId="10" fontId="22" fillId="0" borderId="37" xfId="0" applyNumberFormat="1" applyFont="1" applyBorder="1" applyAlignment="1">
      <alignment horizontal="center" vertical="center"/>
    </xf>
    <xf numFmtId="10" fontId="22" fillId="0" borderId="37" xfId="0" applyNumberFormat="1" applyFont="1" applyBorder="1" applyAlignment="1">
      <alignment horizontal="center" vertical="center" wrapText="1"/>
    </xf>
    <xf numFmtId="2" fontId="22" fillId="0" borderId="37" xfId="0" applyNumberFormat="1" applyFont="1" applyBorder="1" applyAlignment="1">
      <alignment horizontal="center" vertical="center"/>
    </xf>
    <xf numFmtId="49" fontId="22" fillId="0" borderId="54" xfId="0" applyNumberFormat="1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 wrapText="1"/>
    </xf>
    <xf numFmtId="167" fontId="22" fillId="0" borderId="56" xfId="0" applyNumberFormat="1" applyFont="1" applyBorder="1" applyAlignment="1">
      <alignment horizontal="center" vertical="center"/>
    </xf>
    <xf numFmtId="0" fontId="22" fillId="0" borderId="57" xfId="0" applyFont="1" applyBorder="1" applyAlignment="1">
      <alignment horizontal="center" vertical="center"/>
    </xf>
    <xf numFmtId="0" fontId="22" fillId="0" borderId="58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164" fontId="8" fillId="4" borderId="1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9" borderId="61" xfId="0" applyFont="1" applyFill="1" applyBorder="1" applyAlignment="1">
      <alignment horizontal="center" vertical="center"/>
    </xf>
    <xf numFmtId="0" fontId="10" fillId="9" borderId="62" xfId="0" applyFont="1" applyFill="1" applyBorder="1" applyAlignment="1">
      <alignment horizontal="center" vertical="center"/>
    </xf>
    <xf numFmtId="0" fontId="10" fillId="9" borderId="62" xfId="0" applyFont="1" applyFill="1" applyBorder="1" applyAlignment="1">
      <alignment horizontal="center" vertical="center" wrapText="1"/>
    </xf>
    <xf numFmtId="0" fontId="10" fillId="9" borderId="63" xfId="0" applyFont="1" applyFill="1" applyBorder="1" applyAlignment="1">
      <alignment horizontal="center" vertical="center"/>
    </xf>
    <xf numFmtId="0" fontId="11" fillId="10" borderId="38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9" fontId="11" fillId="0" borderId="6" xfId="0" applyNumberFormat="1" applyFont="1" applyBorder="1" applyAlignment="1">
      <alignment horizontal="center" vertical="center"/>
    </xf>
    <xf numFmtId="0" fontId="10" fillId="9" borderId="34" xfId="0" applyFont="1" applyFill="1" applyBorder="1" applyAlignment="1">
      <alignment horizontal="center" vertical="center"/>
    </xf>
    <xf numFmtId="0" fontId="10" fillId="9" borderId="35" xfId="0" applyFont="1" applyFill="1" applyBorder="1" applyAlignment="1">
      <alignment horizontal="center" vertical="center"/>
    </xf>
    <xf numFmtId="0" fontId="10" fillId="9" borderId="35" xfId="0" applyFont="1" applyFill="1" applyBorder="1" applyAlignment="1">
      <alignment horizontal="center" vertical="center" wrapText="1"/>
    </xf>
    <xf numFmtId="0" fontId="10" fillId="9" borderId="36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9" borderId="65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4" fontId="11" fillId="0" borderId="6" xfId="2" applyFont="1" applyBorder="1" applyAlignment="1">
      <alignment horizontal="center" vertical="center"/>
    </xf>
    <xf numFmtId="44" fontId="10" fillId="0" borderId="7" xfId="2" applyFont="1" applyBorder="1" applyAlignment="1">
      <alignment horizontal="center" vertical="center"/>
    </xf>
    <xf numFmtId="44" fontId="11" fillId="0" borderId="6" xfId="0" applyNumberFormat="1" applyFont="1" applyBorder="1" applyAlignment="1">
      <alignment horizontal="center" vertical="center"/>
    </xf>
    <xf numFmtId="44" fontId="10" fillId="0" borderId="7" xfId="0" applyNumberFormat="1" applyFont="1" applyBorder="1" applyAlignment="1">
      <alignment horizontal="center" vertical="center"/>
    </xf>
    <xf numFmtId="0" fontId="25" fillId="0" borderId="0" xfId="0" applyFont="1"/>
    <xf numFmtId="0" fontId="20" fillId="7" borderId="1" xfId="0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7" borderId="11" xfId="0" applyFont="1" applyFill="1" applyBorder="1" applyAlignment="1">
      <alignment horizontal="right"/>
    </xf>
    <xf numFmtId="0" fontId="2" fillId="0" borderId="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left" vertical="top" wrapText="1"/>
    </xf>
    <xf numFmtId="0" fontId="8" fillId="4" borderId="0" xfId="0" applyFont="1" applyFill="1" applyAlignment="1">
      <alignment horizontal="left" vertical="center" wrapText="1"/>
    </xf>
    <xf numFmtId="0" fontId="9" fillId="4" borderId="40" xfId="0" applyFont="1" applyFill="1" applyBorder="1" applyAlignment="1">
      <alignment horizontal="center"/>
    </xf>
    <xf numFmtId="0" fontId="9" fillId="4" borderId="16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164" fontId="9" fillId="4" borderId="9" xfId="0" applyNumberFormat="1" applyFont="1" applyFill="1" applyBorder="1" applyAlignment="1">
      <alignment horizontal="center" vertical="center" wrapText="1"/>
    </xf>
    <xf numFmtId="164" fontId="9" fillId="4" borderId="12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left" vertical="center" wrapText="1"/>
    </xf>
    <xf numFmtId="0" fontId="0" fillId="0" borderId="21" xfId="0" applyBorder="1" applyAlignment="1">
      <alignment horizontal="left" indent="1"/>
    </xf>
    <xf numFmtId="0" fontId="0" fillId="0" borderId="15" xfId="0" applyBorder="1" applyAlignment="1">
      <alignment horizontal="left" indent="1"/>
    </xf>
    <xf numFmtId="0" fontId="9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indent="1"/>
    </xf>
    <xf numFmtId="0" fontId="0" fillId="0" borderId="25" xfId="0" applyBorder="1" applyAlignment="1">
      <alignment horizontal="left" indent="1"/>
    </xf>
    <xf numFmtId="0" fontId="0" fillId="0" borderId="20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8" fillId="6" borderId="26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20" fillId="7" borderId="48" xfId="0" applyFont="1" applyFill="1" applyBorder="1" applyAlignment="1">
      <alignment horizontal="center"/>
    </xf>
    <xf numFmtId="0" fontId="20" fillId="7" borderId="49" xfId="0" applyFont="1" applyFill="1" applyBorder="1" applyAlignment="1">
      <alignment horizontal="center"/>
    </xf>
    <xf numFmtId="0" fontId="20" fillId="7" borderId="50" xfId="0" applyFont="1" applyFill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 indent="1"/>
    </xf>
    <xf numFmtId="0" fontId="3" fillId="2" borderId="7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3" fillId="2" borderId="9" xfId="0" applyFont="1" applyFill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10" fillId="9" borderId="64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10" fillId="9" borderId="60" xfId="0" applyFont="1" applyFill="1" applyBorder="1" applyAlignment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0" fontId="18" fillId="5" borderId="40" xfId="0" applyFont="1" applyFill="1" applyBorder="1" applyAlignment="1">
      <alignment horizontal="center"/>
    </xf>
    <xf numFmtId="0" fontId="18" fillId="5" borderId="16" xfId="0" applyFont="1" applyFill="1" applyBorder="1" applyAlignment="1">
      <alignment horizontal="center"/>
    </xf>
    <xf numFmtId="0" fontId="18" fillId="5" borderId="13" xfId="0" applyFont="1" applyFill="1" applyBorder="1" applyAlignment="1">
      <alignment horizontal="center"/>
    </xf>
    <xf numFmtId="0" fontId="18" fillId="5" borderId="26" xfId="0" applyFont="1" applyFill="1" applyBorder="1" applyAlignment="1">
      <alignment horizontal="center"/>
    </xf>
    <xf numFmtId="0" fontId="18" fillId="5" borderId="18" xfId="0" applyFont="1" applyFill="1" applyBorder="1" applyAlignment="1">
      <alignment horizontal="center"/>
    </xf>
    <xf numFmtId="0" fontId="18" fillId="5" borderId="15" xfId="0" applyFont="1" applyFill="1" applyBorder="1" applyAlignment="1">
      <alignment horizontal="center"/>
    </xf>
    <xf numFmtId="0" fontId="20" fillId="7" borderId="48" xfId="0" applyFont="1" applyFill="1" applyBorder="1" applyAlignment="1">
      <alignment horizontal="center" vertical="center"/>
    </xf>
    <xf numFmtId="0" fontId="20" fillId="7" borderId="49" xfId="0" applyFont="1" applyFill="1" applyBorder="1" applyAlignment="1">
      <alignment horizontal="center" vertical="center"/>
    </xf>
    <xf numFmtId="0" fontId="20" fillId="7" borderId="50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21" fillId="8" borderId="0" xfId="0" applyFont="1" applyFill="1" applyAlignment="1">
      <alignment horizontal="center" vertical="center"/>
    </xf>
    <xf numFmtId="0" fontId="22" fillId="3" borderId="0" xfId="0" applyFont="1" applyFill="1"/>
    <xf numFmtId="0" fontId="0" fillId="0" borderId="18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45" xfId="0" applyBorder="1" applyAlignment="1">
      <alignment horizontal="left" indent="1"/>
    </xf>
    <xf numFmtId="0" fontId="0" fillId="0" borderId="46" xfId="0" applyBorder="1" applyAlignment="1">
      <alignment horizontal="left" indent="1"/>
    </xf>
    <xf numFmtId="0" fontId="0" fillId="0" borderId="19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19" fillId="7" borderId="49" xfId="0" applyFont="1" applyFill="1" applyBorder="1" applyAlignment="1">
      <alignment horizontal="center" vertical="center"/>
    </xf>
    <xf numFmtId="0" fontId="19" fillId="7" borderId="50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/>
    </xf>
    <xf numFmtId="0" fontId="20" fillId="7" borderId="2" xfId="0" applyFont="1" applyFill="1" applyBorder="1" applyAlignment="1">
      <alignment horizontal="center"/>
    </xf>
    <xf numFmtId="0" fontId="20" fillId="7" borderId="3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0" fontId="19" fillId="7" borderId="3" xfId="0" applyFont="1" applyFill="1" applyBorder="1" applyAlignment="1">
      <alignment horizontal="center"/>
    </xf>
    <xf numFmtId="0" fontId="16" fillId="5" borderId="39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indent="1"/>
    </xf>
    <xf numFmtId="0" fontId="0" fillId="0" borderId="51" xfId="0" applyBorder="1" applyAlignment="1">
      <alignment horizontal="left" inden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49" fontId="22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167" fontId="2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 vertical="top" wrapText="1"/>
    </xf>
  </cellXfs>
  <cellStyles count="4">
    <cellStyle name="Moeda" xfId="2" builtinId="4"/>
    <cellStyle name="Moeda 2" xfId="3" xr:uid="{00000000-0005-0000-0000-000001000000}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2314575</xdr:colOff>
      <xdr:row>2</xdr:row>
      <xdr:rowOff>72737</xdr:rowOff>
    </xdr:from>
    <xdr:to>
      <xdr:col>5</xdr:col>
      <xdr:colOff>2979352</xdr:colOff>
      <xdr:row>2</xdr:row>
      <xdr:rowOff>733425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67E4901-5C10-4BD0-8DE7-17C07F53EE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19800" y="596612"/>
          <a:ext cx="664777" cy="6606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2895600</xdr:colOff>
      <xdr:row>2</xdr:row>
      <xdr:rowOff>66675</xdr:rowOff>
    </xdr:from>
    <xdr:to>
      <xdr:col>2</xdr:col>
      <xdr:colOff>3571875</xdr:colOff>
      <xdr:row>2</xdr:row>
      <xdr:rowOff>885825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0BC580A-8334-4929-9CE5-848632BFD9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5775" y="590550"/>
          <a:ext cx="676275" cy="819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3076575</xdr:colOff>
      <xdr:row>2</xdr:row>
      <xdr:rowOff>47625</xdr:rowOff>
    </xdr:from>
    <xdr:to>
      <xdr:col>2</xdr:col>
      <xdr:colOff>3724275</xdr:colOff>
      <xdr:row>2</xdr:row>
      <xdr:rowOff>770851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F231079-7F9C-4D41-A7E1-DD77C27CCE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67225" y="571500"/>
          <a:ext cx="647700" cy="7232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2990850</xdr:colOff>
      <xdr:row>2</xdr:row>
      <xdr:rowOff>66675</xdr:rowOff>
    </xdr:from>
    <xdr:to>
      <xdr:col>2</xdr:col>
      <xdr:colOff>3667125</xdr:colOff>
      <xdr:row>2</xdr:row>
      <xdr:rowOff>723900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1598EF07-C86D-4C0D-9C06-033D5109C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0075" y="66675"/>
          <a:ext cx="676275" cy="657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3038475</xdr:colOff>
      <xdr:row>2</xdr:row>
      <xdr:rowOff>57150</xdr:rowOff>
    </xdr:from>
    <xdr:to>
      <xdr:col>2</xdr:col>
      <xdr:colOff>3714750</xdr:colOff>
      <xdr:row>2</xdr:row>
      <xdr:rowOff>876300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BD92703-3B5F-410B-91C4-1952B11DD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57700" y="514350"/>
          <a:ext cx="676275" cy="8191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2924175</xdr:colOff>
      <xdr:row>2</xdr:row>
      <xdr:rowOff>66675</xdr:rowOff>
    </xdr:from>
    <xdr:to>
      <xdr:col>2</xdr:col>
      <xdr:colOff>3600450</xdr:colOff>
      <xdr:row>2</xdr:row>
      <xdr:rowOff>733425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945F4B6-50FC-4A4C-B50D-BBF23186E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0" y="523875"/>
          <a:ext cx="676275" cy="666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ndre.teixeira\AppData\Local\Temp\Temp1_Planilha_Formacao_de_Precos___Copeiragem_v4%20(1).zip\Planilha%20Forma&#231;&#227;o%20de%20Pre&#231;os%20-%20Copeiragem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DRO RESUMO"/>
      <sheetName val="Copeira(o)"/>
      <sheetName val="Garçom-Garçonete"/>
      <sheetName val="Encarregado(a)"/>
      <sheetName val="%Ausencias Legais"/>
      <sheetName val="%C.Indiretos - Lucro"/>
      <sheetName val="Produtos-Mat Consumo"/>
      <sheetName val="Uniformes"/>
    </sheetNames>
    <sheetDataSet>
      <sheetData sheetId="0" refreshError="1">
        <row r="5">
          <cell r="F5">
            <v>25</v>
          </cell>
        </row>
        <row r="7">
          <cell r="F7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3"/>
  <sheetViews>
    <sheetView topLeftCell="D5" zoomScaleNormal="100" workbookViewId="0">
      <selection activeCell="I12" sqref="I12"/>
    </sheetView>
  </sheetViews>
  <sheetFormatPr defaultRowHeight="14.4" x14ac:dyDescent="0.3"/>
  <cols>
    <col min="1" max="1" width="6.44140625" customWidth="1"/>
    <col min="2" max="2" width="5.44140625" bestFit="1" customWidth="1"/>
    <col min="3" max="3" width="24.44140625" customWidth="1"/>
    <col min="4" max="4" width="10.88671875" customWidth="1"/>
    <col min="5" max="5" width="8.44140625" bestFit="1" customWidth="1"/>
    <col min="6" max="6" width="46.44140625" bestFit="1" customWidth="1"/>
    <col min="7" max="7" width="13.88671875" customWidth="1"/>
    <col min="8" max="8" width="14.44140625" customWidth="1"/>
    <col min="9" max="9" width="17.44140625" customWidth="1"/>
    <col min="10" max="10" width="15.5546875" customWidth="1"/>
    <col min="11" max="11" width="19.33203125" customWidth="1"/>
    <col min="13" max="13" width="16" bestFit="1" customWidth="1"/>
  </cols>
  <sheetData>
    <row r="1" spans="2:13" ht="25.5" customHeight="1" thickBot="1" x14ac:dyDescent="0.35">
      <c r="B1" s="145" t="s">
        <v>196</v>
      </c>
      <c r="C1" s="146"/>
      <c r="D1" s="146"/>
      <c r="E1" s="146"/>
      <c r="F1" s="146"/>
      <c r="G1" s="146"/>
      <c r="H1" s="146"/>
      <c r="I1" s="146"/>
      <c r="J1" s="146"/>
      <c r="K1" s="147"/>
    </row>
    <row r="2" spans="2:13" ht="15" thickBot="1" x14ac:dyDescent="0.35"/>
    <row r="3" spans="2:13" ht="74.25" customHeight="1" x14ac:dyDescent="0.3">
      <c r="B3" s="153" t="s">
        <v>208</v>
      </c>
      <c r="C3" s="154"/>
      <c r="D3" s="154"/>
      <c r="E3" s="155"/>
      <c r="F3" s="155"/>
      <c r="G3" s="155"/>
      <c r="H3" s="155"/>
      <c r="I3" s="155"/>
      <c r="J3" s="155"/>
      <c r="K3" s="156"/>
    </row>
    <row r="4" spans="2:13" ht="59.25" customHeight="1" x14ac:dyDescent="0.3">
      <c r="B4" s="157"/>
      <c r="C4" s="158"/>
      <c r="D4" s="158"/>
      <c r="E4" s="159"/>
      <c r="F4" s="159"/>
      <c r="G4" s="159"/>
      <c r="H4" s="159"/>
      <c r="I4" s="159"/>
      <c r="J4" s="159"/>
      <c r="K4" s="160"/>
    </row>
    <row r="5" spans="2:13" ht="18.75" customHeight="1" x14ac:dyDescent="0.3">
      <c r="B5" s="161" t="s">
        <v>111</v>
      </c>
      <c r="C5" s="162"/>
      <c r="D5" s="162"/>
      <c r="E5" s="163"/>
      <c r="F5" s="163"/>
      <c r="G5" s="163"/>
      <c r="H5" s="163"/>
      <c r="I5" s="163"/>
      <c r="J5" s="163"/>
      <c r="K5" s="164"/>
    </row>
    <row r="6" spans="2:13" ht="28.8" x14ac:dyDescent="0.3">
      <c r="B6" s="97" t="s">
        <v>97</v>
      </c>
      <c r="C6" s="21" t="s">
        <v>209</v>
      </c>
      <c r="D6" s="22" t="s">
        <v>210</v>
      </c>
      <c r="E6" s="21" t="s">
        <v>92</v>
      </c>
      <c r="F6" s="21" t="s">
        <v>211</v>
      </c>
      <c r="G6" s="22" t="s">
        <v>16</v>
      </c>
      <c r="H6" s="21" t="s">
        <v>98</v>
      </c>
      <c r="I6" s="22" t="s">
        <v>99</v>
      </c>
      <c r="J6" s="22" t="s">
        <v>100</v>
      </c>
      <c r="K6" s="60" t="s">
        <v>101</v>
      </c>
    </row>
    <row r="7" spans="2:13" x14ac:dyDescent="0.3">
      <c r="B7" s="165">
        <v>1</v>
      </c>
      <c r="C7" s="148" t="s">
        <v>220</v>
      </c>
      <c r="D7" s="150">
        <v>5380</v>
      </c>
      <c r="E7" s="23">
        <v>1</v>
      </c>
      <c r="F7" s="14" t="s">
        <v>213</v>
      </c>
      <c r="G7" s="98" t="s">
        <v>102</v>
      </c>
      <c r="H7" s="23">
        <v>12</v>
      </c>
      <c r="I7" s="15">
        <f>Recepcionista!E162</f>
        <v>0</v>
      </c>
      <c r="J7" s="15">
        <f>I7*H7</f>
        <v>0</v>
      </c>
      <c r="K7" s="18">
        <f t="shared" ref="K7:K12" si="0">J7*12</f>
        <v>0</v>
      </c>
    </row>
    <row r="8" spans="2:13" x14ac:dyDescent="0.3">
      <c r="B8" s="165"/>
      <c r="C8" s="148"/>
      <c r="D8" s="150"/>
      <c r="E8" s="23">
        <v>2</v>
      </c>
      <c r="F8" s="14" t="s">
        <v>214</v>
      </c>
      <c r="G8" s="98" t="s">
        <v>102</v>
      </c>
      <c r="H8" s="23">
        <v>8</v>
      </c>
      <c r="I8" s="15">
        <f>'Motorista Executivo'!E162</f>
        <v>0</v>
      </c>
      <c r="J8" s="15">
        <f>I8*H8</f>
        <v>0</v>
      </c>
      <c r="K8" s="18">
        <f t="shared" si="0"/>
        <v>0</v>
      </c>
    </row>
    <row r="9" spans="2:13" ht="28.8" x14ac:dyDescent="0.3">
      <c r="B9" s="165"/>
      <c r="C9" s="148"/>
      <c r="D9" s="150"/>
      <c r="E9" s="23">
        <v>3</v>
      </c>
      <c r="F9" s="96" t="s">
        <v>215</v>
      </c>
      <c r="G9" s="23" t="s">
        <v>216</v>
      </c>
      <c r="H9" s="23">
        <v>352</v>
      </c>
      <c r="I9" s="15">
        <f>'Motorista Executivo'!E168</f>
        <v>0</v>
      </c>
      <c r="J9" s="105">
        <f>I9*H9</f>
        <v>0</v>
      </c>
      <c r="K9" s="106">
        <f t="shared" si="0"/>
        <v>0</v>
      </c>
    </row>
    <row r="10" spans="2:13" x14ac:dyDescent="0.3">
      <c r="B10" s="165"/>
      <c r="C10" s="148"/>
      <c r="D10" s="150"/>
      <c r="E10" s="23">
        <v>4</v>
      </c>
      <c r="F10" s="14" t="s">
        <v>217</v>
      </c>
      <c r="G10" s="98" t="s">
        <v>102</v>
      </c>
      <c r="H10" s="23">
        <v>1</v>
      </c>
      <c r="I10" s="15">
        <f>Encarregado!E162</f>
        <v>0</v>
      </c>
      <c r="J10" s="105">
        <f t="shared" ref="J10:J11" si="1">I10*H10</f>
        <v>0</v>
      </c>
      <c r="K10" s="106">
        <f t="shared" si="0"/>
        <v>0</v>
      </c>
    </row>
    <row r="11" spans="2:13" x14ac:dyDescent="0.3">
      <c r="B11" s="165"/>
      <c r="C11" s="148"/>
      <c r="D11" s="150"/>
      <c r="E11" s="23">
        <v>5</v>
      </c>
      <c r="F11" s="14" t="s">
        <v>218</v>
      </c>
      <c r="G11" s="98" t="s">
        <v>102</v>
      </c>
      <c r="H11" s="23">
        <v>10</v>
      </c>
      <c r="I11" s="15">
        <f>'Carregador de Móveis'!E162</f>
        <v>0</v>
      </c>
      <c r="J11" s="105">
        <f t="shared" si="1"/>
        <v>0</v>
      </c>
      <c r="K11" s="106">
        <f t="shared" si="0"/>
        <v>0</v>
      </c>
    </row>
    <row r="12" spans="2:13" x14ac:dyDescent="0.3">
      <c r="B12" s="165"/>
      <c r="C12" s="148"/>
      <c r="D12" s="150"/>
      <c r="E12" s="23">
        <v>6</v>
      </c>
      <c r="F12" s="14" t="s">
        <v>219</v>
      </c>
      <c r="G12" s="98" t="s">
        <v>102</v>
      </c>
      <c r="H12" s="23">
        <v>1</v>
      </c>
      <c r="I12" s="15">
        <f>'Encarregado de Turma'!E162</f>
        <v>0</v>
      </c>
      <c r="J12" s="15">
        <f>I12*H12</f>
        <v>0</v>
      </c>
      <c r="K12" s="18">
        <f t="shared" si="0"/>
        <v>0</v>
      </c>
    </row>
    <row r="13" spans="2:13" ht="16.2" thickBot="1" x14ac:dyDescent="0.35">
      <c r="B13" s="166"/>
      <c r="C13" s="149"/>
      <c r="D13" s="151"/>
      <c r="E13" s="152" t="s">
        <v>212</v>
      </c>
      <c r="F13" s="152"/>
      <c r="G13" s="152"/>
      <c r="H13" s="152"/>
      <c r="I13" s="152"/>
      <c r="J13" s="152"/>
      <c r="K13" s="104">
        <f>SUM(K7:K12)</f>
        <v>0</v>
      </c>
      <c r="M13" s="19"/>
    </row>
  </sheetData>
  <mergeCells count="7">
    <mergeCell ref="B1:K1"/>
    <mergeCell ref="C7:C13"/>
    <mergeCell ref="D7:D13"/>
    <mergeCell ref="E13:J13"/>
    <mergeCell ref="B3:K4"/>
    <mergeCell ref="B5:K5"/>
    <mergeCell ref="B7:B13"/>
  </mergeCells>
  <pageMargins left="0.25" right="0.25" top="0.75" bottom="0.75" header="0.3" footer="0.3"/>
  <pageSetup paperSize="9" scale="9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4035C-8C87-4312-9128-D52F14953E1F}">
  <dimension ref="B1:H26"/>
  <sheetViews>
    <sheetView topLeftCell="A15" workbookViewId="0">
      <selection activeCell="B15" sqref="B15"/>
    </sheetView>
  </sheetViews>
  <sheetFormatPr defaultRowHeight="14.4" x14ac:dyDescent="0.3"/>
  <cols>
    <col min="3" max="3" width="11.33203125" bestFit="1" customWidth="1"/>
    <col min="4" max="4" width="13.6640625" customWidth="1"/>
    <col min="5" max="5" width="13.44140625" customWidth="1"/>
    <col min="6" max="6" width="30.33203125" customWidth="1"/>
    <col min="7" max="7" width="13.5546875" bestFit="1" customWidth="1"/>
    <col min="8" max="8" width="15.6640625" bestFit="1" customWidth="1"/>
  </cols>
  <sheetData>
    <row r="1" spans="2:8" ht="25.5" customHeight="1" thickBot="1" x14ac:dyDescent="0.35">
      <c r="B1" s="145" t="s">
        <v>205</v>
      </c>
      <c r="C1" s="146"/>
      <c r="D1" s="146"/>
      <c r="E1" s="146"/>
      <c r="F1" s="146"/>
      <c r="G1" s="146"/>
      <c r="H1" s="147"/>
    </row>
    <row r="2" spans="2:8" ht="17.399999999999999" thickBot="1" x14ac:dyDescent="0.35">
      <c r="B2" s="61"/>
      <c r="C2" s="61"/>
      <c r="D2" s="61"/>
      <c r="E2" s="61"/>
      <c r="F2" s="61"/>
      <c r="G2" s="62"/>
      <c r="H2" s="62"/>
    </row>
    <row r="3" spans="2:8" ht="16.8" x14ac:dyDescent="0.3">
      <c r="B3" s="242" t="s">
        <v>225</v>
      </c>
      <c r="C3" s="243"/>
      <c r="D3" s="243"/>
      <c r="E3" s="243"/>
      <c r="F3" s="243"/>
      <c r="G3" s="243"/>
      <c r="H3" s="244"/>
    </row>
    <row r="4" spans="2:8" ht="33.6" x14ac:dyDescent="0.3">
      <c r="B4" s="66" t="s">
        <v>92</v>
      </c>
      <c r="C4" s="67" t="s">
        <v>152</v>
      </c>
      <c r="D4" s="67" t="s">
        <v>153</v>
      </c>
      <c r="E4" s="67" t="s">
        <v>154</v>
      </c>
      <c r="F4" s="67" t="s">
        <v>155</v>
      </c>
      <c r="G4" s="67" t="s">
        <v>156</v>
      </c>
      <c r="H4" s="68" t="s">
        <v>157</v>
      </c>
    </row>
    <row r="5" spans="2:8" ht="16.8" x14ac:dyDescent="0.3">
      <c r="B5" s="245"/>
      <c r="C5" s="246"/>
      <c r="D5" s="246"/>
      <c r="E5" s="246"/>
      <c r="F5" s="246"/>
      <c r="G5" s="246"/>
      <c r="H5" s="68"/>
    </row>
    <row r="6" spans="2:8" ht="28.8" x14ac:dyDescent="0.3">
      <c r="B6" s="73" t="s">
        <v>160</v>
      </c>
      <c r="C6" s="63">
        <v>484159</v>
      </c>
      <c r="D6" s="64">
        <v>2</v>
      </c>
      <c r="E6" s="64">
        <f t="shared" ref="E6:E10" si="0">SUM(2*D6)</f>
        <v>4</v>
      </c>
      <c r="F6" s="85" t="s">
        <v>251</v>
      </c>
      <c r="G6" s="65"/>
      <c r="H6" s="74">
        <f>E6*G6</f>
        <v>0</v>
      </c>
    </row>
    <row r="7" spans="2:8" ht="28.8" x14ac:dyDescent="0.3">
      <c r="B7" s="73" t="s">
        <v>161</v>
      </c>
      <c r="C7" s="63">
        <v>301361</v>
      </c>
      <c r="D7" s="64">
        <v>3</v>
      </c>
      <c r="E7" s="64">
        <f t="shared" si="0"/>
        <v>6</v>
      </c>
      <c r="F7" s="85" t="s">
        <v>162</v>
      </c>
      <c r="G7" s="65"/>
      <c r="H7" s="74">
        <f t="shared" ref="H7:H10" si="1">E7*G7</f>
        <v>0</v>
      </c>
    </row>
    <row r="8" spans="2:8" ht="57.6" x14ac:dyDescent="0.3">
      <c r="B8" s="73" t="s">
        <v>163</v>
      </c>
      <c r="C8" s="63">
        <v>463851</v>
      </c>
      <c r="D8" s="64">
        <v>1</v>
      </c>
      <c r="E8" s="64">
        <f t="shared" si="0"/>
        <v>2</v>
      </c>
      <c r="F8" s="85" t="s">
        <v>164</v>
      </c>
      <c r="G8" s="65"/>
      <c r="H8" s="74">
        <f t="shared" si="1"/>
        <v>0</v>
      </c>
    </row>
    <row r="9" spans="2:8" ht="28.8" x14ac:dyDescent="0.3">
      <c r="B9" s="73" t="s">
        <v>165</v>
      </c>
      <c r="C9" s="63">
        <v>485781</v>
      </c>
      <c r="D9" s="64">
        <v>2</v>
      </c>
      <c r="E9" s="64">
        <f t="shared" si="0"/>
        <v>4</v>
      </c>
      <c r="F9" s="85" t="s">
        <v>166</v>
      </c>
      <c r="G9" s="65"/>
      <c r="H9" s="74">
        <f>E9*G9</f>
        <v>0</v>
      </c>
    </row>
    <row r="10" spans="2:8" ht="28.8" x14ac:dyDescent="0.3">
      <c r="B10" s="73" t="s">
        <v>167</v>
      </c>
      <c r="C10" s="63">
        <v>344396</v>
      </c>
      <c r="D10" s="64">
        <v>1</v>
      </c>
      <c r="E10" s="64">
        <f t="shared" si="0"/>
        <v>2</v>
      </c>
      <c r="F10" s="85" t="s">
        <v>168</v>
      </c>
      <c r="G10" s="65"/>
      <c r="H10" s="74">
        <f t="shared" si="1"/>
        <v>0</v>
      </c>
    </row>
    <row r="11" spans="2:8" ht="16.8" x14ac:dyDescent="0.3">
      <c r="B11" s="245" t="s">
        <v>171</v>
      </c>
      <c r="C11" s="246"/>
      <c r="D11" s="246"/>
      <c r="E11" s="246"/>
      <c r="F11" s="246"/>
      <c r="G11" s="246"/>
      <c r="H11" s="69">
        <f>SUM(H6:H10)</f>
        <v>0</v>
      </c>
    </row>
    <row r="12" spans="2:8" ht="17.399999999999999" thickBot="1" x14ac:dyDescent="0.35">
      <c r="B12" s="240" t="s">
        <v>172</v>
      </c>
      <c r="C12" s="241"/>
      <c r="D12" s="241"/>
      <c r="E12" s="241"/>
      <c r="F12" s="241"/>
      <c r="G12" s="241"/>
      <c r="H12" s="70">
        <f>H11/12</f>
        <v>0</v>
      </c>
    </row>
    <row r="13" spans="2:8" ht="17.399999999999999" thickBot="1" x14ac:dyDescent="0.35">
      <c r="B13" s="61"/>
      <c r="C13" s="61"/>
      <c r="D13" s="61"/>
      <c r="E13" s="61"/>
      <c r="F13" s="61"/>
      <c r="G13" s="62"/>
      <c r="H13" s="62"/>
    </row>
    <row r="14" spans="2:8" ht="16.5" customHeight="1" x14ac:dyDescent="0.3">
      <c r="B14" s="242" t="s">
        <v>284</v>
      </c>
      <c r="C14" s="243"/>
      <c r="D14" s="243"/>
      <c r="E14" s="243"/>
      <c r="F14" s="243"/>
      <c r="G14" s="243"/>
      <c r="H14" s="244"/>
    </row>
    <row r="15" spans="2:8" ht="33.6" x14ac:dyDescent="0.3">
      <c r="B15" s="66" t="s">
        <v>92</v>
      </c>
      <c r="C15" s="67" t="s">
        <v>152</v>
      </c>
      <c r="D15" s="67" t="s">
        <v>153</v>
      </c>
      <c r="E15" s="67" t="s">
        <v>154</v>
      </c>
      <c r="F15" s="67" t="s">
        <v>155</v>
      </c>
      <c r="G15" s="67" t="s">
        <v>156</v>
      </c>
      <c r="H15" s="68" t="s">
        <v>157</v>
      </c>
    </row>
    <row r="16" spans="2:8" ht="16.8" x14ac:dyDescent="0.3">
      <c r="B16" s="245"/>
      <c r="C16" s="246"/>
      <c r="D16" s="246"/>
      <c r="E16" s="246"/>
      <c r="F16" s="246"/>
      <c r="G16" s="246"/>
      <c r="H16" s="68"/>
    </row>
    <row r="17" spans="2:8" ht="43.2" x14ac:dyDescent="0.3">
      <c r="B17" s="73" t="s">
        <v>161</v>
      </c>
      <c r="C17" s="63">
        <v>219780</v>
      </c>
      <c r="D17" s="64">
        <v>3</v>
      </c>
      <c r="E17" s="64">
        <f t="shared" ref="E17:E21" si="2">SUM(2*D17)</f>
        <v>6</v>
      </c>
      <c r="F17" s="72" t="s">
        <v>174</v>
      </c>
      <c r="G17" s="65"/>
      <c r="H17" s="74">
        <f>E17*G17</f>
        <v>0</v>
      </c>
    </row>
    <row r="18" spans="2:8" ht="43.2" x14ac:dyDescent="0.3">
      <c r="B18" s="73" t="s">
        <v>160</v>
      </c>
      <c r="C18" s="63">
        <v>476855</v>
      </c>
      <c r="D18" s="64">
        <v>2</v>
      </c>
      <c r="E18" s="64">
        <f t="shared" si="2"/>
        <v>4</v>
      </c>
      <c r="F18" s="72" t="s">
        <v>175</v>
      </c>
      <c r="G18" s="65"/>
      <c r="H18" s="74">
        <f>E18*G18</f>
        <v>0</v>
      </c>
    </row>
    <row r="19" spans="2:8" ht="57.6" x14ac:dyDescent="0.3">
      <c r="B19" s="73" t="s">
        <v>163</v>
      </c>
      <c r="C19" s="63">
        <v>446155</v>
      </c>
      <c r="D19" s="64">
        <v>1</v>
      </c>
      <c r="E19" s="64">
        <f t="shared" si="2"/>
        <v>2</v>
      </c>
      <c r="F19" s="72" t="s">
        <v>176</v>
      </c>
      <c r="G19" s="65"/>
      <c r="H19" s="74">
        <f>E19*G19</f>
        <v>0</v>
      </c>
    </row>
    <row r="20" spans="2:8" ht="28.8" x14ac:dyDescent="0.3">
      <c r="B20" s="73" t="s">
        <v>165</v>
      </c>
      <c r="C20" s="63">
        <v>446156</v>
      </c>
      <c r="D20" s="64">
        <v>2</v>
      </c>
      <c r="E20" s="64">
        <f t="shared" si="2"/>
        <v>4</v>
      </c>
      <c r="F20" s="72" t="s">
        <v>177</v>
      </c>
      <c r="G20" s="65"/>
      <c r="H20" s="74">
        <f>E20*G20</f>
        <v>0</v>
      </c>
    </row>
    <row r="21" spans="2:8" ht="28.8" x14ac:dyDescent="0.3">
      <c r="B21" s="73" t="s">
        <v>167</v>
      </c>
      <c r="C21" s="63">
        <v>469960</v>
      </c>
      <c r="D21" s="64">
        <v>1</v>
      </c>
      <c r="E21" s="64">
        <f t="shared" si="2"/>
        <v>2</v>
      </c>
      <c r="F21" s="72" t="s">
        <v>178</v>
      </c>
      <c r="G21" s="65"/>
      <c r="H21" s="74">
        <f>E21*G21</f>
        <v>0</v>
      </c>
    </row>
    <row r="22" spans="2:8" ht="16.8" x14ac:dyDescent="0.3">
      <c r="B22" s="245" t="s">
        <v>171</v>
      </c>
      <c r="C22" s="246"/>
      <c r="D22" s="246"/>
      <c r="E22" s="246"/>
      <c r="F22" s="246"/>
      <c r="G22" s="246"/>
      <c r="H22" s="69">
        <f>SUM(H17:H21)</f>
        <v>0</v>
      </c>
    </row>
    <row r="23" spans="2:8" ht="17.399999999999999" thickBot="1" x14ac:dyDescent="0.35">
      <c r="B23" s="240" t="s">
        <v>172</v>
      </c>
      <c r="C23" s="241"/>
      <c r="D23" s="241"/>
      <c r="E23" s="241"/>
      <c r="F23" s="241"/>
      <c r="G23" s="241"/>
      <c r="H23" s="70">
        <f>H22/12</f>
        <v>0</v>
      </c>
    </row>
    <row r="24" spans="2:8" ht="17.399999999999999" thickBot="1" x14ac:dyDescent="0.35">
      <c r="B24" s="61"/>
      <c r="C24" s="61"/>
      <c r="D24" s="61"/>
      <c r="E24" s="62"/>
      <c r="F24" s="62"/>
      <c r="G24" s="61"/>
      <c r="H24" s="61"/>
    </row>
    <row r="25" spans="2:8" ht="17.399999999999999" thickBot="1" x14ac:dyDescent="0.35">
      <c r="B25" s="231" t="s">
        <v>179</v>
      </c>
      <c r="C25" s="232"/>
      <c r="D25" s="232"/>
      <c r="E25" s="232"/>
      <c r="F25" s="232"/>
      <c r="G25" s="233"/>
      <c r="H25" s="71">
        <f>AVERAGE(H11,H22)</f>
        <v>0</v>
      </c>
    </row>
    <row r="26" spans="2:8" ht="17.399999999999999" thickBot="1" x14ac:dyDescent="0.35">
      <c r="B26" s="234" t="s">
        <v>180</v>
      </c>
      <c r="C26" s="235"/>
      <c r="D26" s="235"/>
      <c r="E26" s="235"/>
      <c r="F26" s="235"/>
      <c r="G26" s="236"/>
      <c r="H26" s="71">
        <f>AVERAGE(H12,H23)</f>
        <v>0</v>
      </c>
    </row>
  </sheetData>
  <mergeCells count="11">
    <mergeCell ref="B25:G25"/>
    <mergeCell ref="B26:G26"/>
    <mergeCell ref="B1:H1"/>
    <mergeCell ref="B23:G23"/>
    <mergeCell ref="B3:H3"/>
    <mergeCell ref="B5:G5"/>
    <mergeCell ref="B11:G11"/>
    <mergeCell ref="B12:G12"/>
    <mergeCell ref="B14:H14"/>
    <mergeCell ref="B16:G16"/>
    <mergeCell ref="B22:G2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C6C30-784C-4E63-ACAC-D55E4538B387}">
  <dimension ref="B1:E162"/>
  <sheetViews>
    <sheetView topLeftCell="A147" workbookViewId="0">
      <selection activeCell="D146" sqref="D146"/>
    </sheetView>
  </sheetViews>
  <sheetFormatPr defaultRowHeight="14.4" x14ac:dyDescent="0.3"/>
  <cols>
    <col min="2" max="2" width="12.109375" customWidth="1"/>
    <col min="3" max="3" width="74.109375" customWidth="1"/>
    <col min="4" max="4" width="12.6640625" customWidth="1"/>
    <col min="5" max="5" width="25.5546875" customWidth="1"/>
  </cols>
  <sheetData>
    <row r="1" spans="2:5" ht="20.399999999999999" thickBot="1" x14ac:dyDescent="0.45">
      <c r="B1" s="257" t="s">
        <v>202</v>
      </c>
      <c r="C1" s="258"/>
      <c r="D1" s="258"/>
      <c r="E1" s="259"/>
    </row>
    <row r="2" spans="2:5" ht="15" thickBot="1" x14ac:dyDescent="0.35"/>
    <row r="3" spans="2:5" ht="159" customHeight="1" x14ac:dyDescent="0.3">
      <c r="B3" s="209" t="s">
        <v>207</v>
      </c>
      <c r="C3" s="210"/>
      <c r="D3" s="210"/>
      <c r="E3" s="211"/>
    </row>
    <row r="4" spans="2:5" ht="26.4" thickBot="1" x14ac:dyDescent="0.35">
      <c r="B4" s="212" t="s">
        <v>0</v>
      </c>
      <c r="C4" s="213"/>
      <c r="D4" s="213"/>
      <c r="E4" s="214"/>
    </row>
    <row r="5" spans="2:5" ht="15" thickBot="1" x14ac:dyDescent="0.35">
      <c r="B5" s="17"/>
      <c r="C5" s="17"/>
    </row>
    <row r="6" spans="2:5" ht="28.8" x14ac:dyDescent="0.3">
      <c r="B6" s="27" t="s">
        <v>10</v>
      </c>
      <c r="C6" s="215"/>
      <c r="D6" s="215"/>
      <c r="E6" s="216"/>
    </row>
    <row r="7" spans="2:5" x14ac:dyDescent="0.3">
      <c r="B7" s="28" t="s">
        <v>8</v>
      </c>
      <c r="C7" s="217"/>
      <c r="D7" s="217"/>
      <c r="E7" s="218"/>
    </row>
    <row r="8" spans="2:5" ht="15" thickBot="1" x14ac:dyDescent="0.35">
      <c r="B8" s="29" t="s">
        <v>9</v>
      </c>
      <c r="C8" s="219"/>
      <c r="D8" s="219"/>
      <c r="E8" s="220"/>
    </row>
    <row r="9" spans="2:5" ht="15" thickBot="1" x14ac:dyDescent="0.35">
      <c r="B9" s="221"/>
      <c r="C9" s="221"/>
    </row>
    <row r="10" spans="2:5" x14ac:dyDescent="0.3">
      <c r="B10" s="222" t="s">
        <v>1</v>
      </c>
      <c r="C10" s="223"/>
      <c r="D10" s="223"/>
      <c r="E10" s="224"/>
    </row>
    <row r="11" spans="2:5" x14ac:dyDescent="0.3">
      <c r="B11" s="11" t="s">
        <v>2</v>
      </c>
      <c r="C11" s="20" t="s">
        <v>3</v>
      </c>
      <c r="D11" s="193" t="s">
        <v>192</v>
      </c>
      <c r="E11" s="194"/>
    </row>
    <row r="12" spans="2:5" x14ac:dyDescent="0.3">
      <c r="B12" s="11" t="s">
        <v>4</v>
      </c>
      <c r="C12" s="20" t="s">
        <v>12</v>
      </c>
      <c r="D12" s="193" t="s">
        <v>89</v>
      </c>
      <c r="E12" s="194"/>
    </row>
    <row r="13" spans="2:5" x14ac:dyDescent="0.3">
      <c r="B13" s="11" t="s">
        <v>5</v>
      </c>
      <c r="C13" s="20" t="s">
        <v>14</v>
      </c>
      <c r="D13" s="193" t="s">
        <v>91</v>
      </c>
      <c r="E13" s="194"/>
    </row>
    <row r="14" spans="2:5" x14ac:dyDescent="0.3">
      <c r="B14" s="11" t="s">
        <v>5</v>
      </c>
      <c r="C14" s="20" t="s">
        <v>11</v>
      </c>
      <c r="D14" s="193" t="s">
        <v>193</v>
      </c>
      <c r="E14" s="194"/>
    </row>
    <row r="15" spans="2:5" ht="15" thickBot="1" x14ac:dyDescent="0.35">
      <c r="B15" s="30" t="s">
        <v>6</v>
      </c>
      <c r="C15" s="31" t="s">
        <v>13</v>
      </c>
      <c r="D15" s="195">
        <v>12</v>
      </c>
      <c r="E15" s="196"/>
    </row>
    <row r="16" spans="2:5" ht="15" thickBot="1" x14ac:dyDescent="0.35">
      <c r="B16" s="1"/>
      <c r="C16" s="1"/>
    </row>
    <row r="17" spans="2:5" ht="15" thickBot="1" x14ac:dyDescent="0.35">
      <c r="B17" s="186" t="s">
        <v>7</v>
      </c>
      <c r="C17" s="187"/>
      <c r="D17" s="187"/>
      <c r="E17" s="188"/>
    </row>
    <row r="18" spans="2:5" ht="28.8" x14ac:dyDescent="0.3">
      <c r="B18" s="197" t="s">
        <v>15</v>
      </c>
      <c r="C18" s="198"/>
      <c r="D18" s="5" t="s">
        <v>16</v>
      </c>
      <c r="E18" s="6" t="s">
        <v>86</v>
      </c>
    </row>
    <row r="19" spans="2:5" ht="16.2" thickBot="1" x14ac:dyDescent="0.35">
      <c r="B19" s="199" t="s">
        <v>218</v>
      </c>
      <c r="C19" s="200"/>
      <c r="D19" s="7" t="s">
        <v>87</v>
      </c>
      <c r="E19" s="8">
        <v>10</v>
      </c>
    </row>
    <row r="20" spans="2:5" ht="15" thickBot="1" x14ac:dyDescent="0.35">
      <c r="B20" s="16"/>
      <c r="C20" s="16"/>
    </row>
    <row r="21" spans="2:5" ht="15" thickBot="1" x14ac:dyDescent="0.35">
      <c r="B21" s="186" t="s">
        <v>17</v>
      </c>
      <c r="C21" s="187"/>
      <c r="D21" s="187"/>
      <c r="E21" s="188"/>
    </row>
    <row r="22" spans="2:5" x14ac:dyDescent="0.3">
      <c r="B22" s="3">
        <v>1</v>
      </c>
      <c r="C22" s="189" t="s">
        <v>18</v>
      </c>
      <c r="D22" s="190"/>
      <c r="E22" s="9" t="s">
        <v>218</v>
      </c>
    </row>
    <row r="23" spans="2:5" x14ac:dyDescent="0.3">
      <c r="B23" s="2">
        <v>2</v>
      </c>
      <c r="C23" s="191" t="s">
        <v>19</v>
      </c>
      <c r="D23" s="192"/>
      <c r="E23" s="12"/>
    </row>
    <row r="24" spans="2:5" x14ac:dyDescent="0.3">
      <c r="B24" s="2">
        <v>3</v>
      </c>
      <c r="C24" s="191" t="s">
        <v>20</v>
      </c>
      <c r="D24" s="192"/>
      <c r="E24" s="75" t="s">
        <v>218</v>
      </c>
    </row>
    <row r="25" spans="2:5" x14ac:dyDescent="0.3">
      <c r="B25" s="2">
        <v>4</v>
      </c>
      <c r="C25" s="191" t="s">
        <v>21</v>
      </c>
      <c r="D25" s="250"/>
      <c r="E25" s="103" t="s">
        <v>193</v>
      </c>
    </row>
    <row r="26" spans="2:5" ht="15" thickBot="1" x14ac:dyDescent="0.35">
      <c r="B26" s="10">
        <v>5</v>
      </c>
      <c r="C26" s="183" t="s">
        <v>40</v>
      </c>
      <c r="D26" s="184"/>
      <c r="E26" s="76">
        <v>10</v>
      </c>
    </row>
    <row r="28" spans="2:5" ht="16.2" thickBot="1" x14ac:dyDescent="0.35">
      <c r="B28" s="167" t="s">
        <v>112</v>
      </c>
      <c r="C28" s="167"/>
      <c r="D28" s="167"/>
      <c r="E28" s="167"/>
    </row>
    <row r="29" spans="2:5" ht="15.6" x14ac:dyDescent="0.3">
      <c r="B29" s="35"/>
      <c r="C29" s="36"/>
      <c r="D29" s="36"/>
      <c r="E29" s="37" t="s">
        <v>218</v>
      </c>
    </row>
    <row r="30" spans="2:5" ht="15.6" x14ac:dyDescent="0.3">
      <c r="B30" s="101">
        <v>1</v>
      </c>
      <c r="C30" s="102" t="s">
        <v>22</v>
      </c>
      <c r="D30" s="102"/>
      <c r="E30" s="38" t="s">
        <v>23</v>
      </c>
    </row>
    <row r="31" spans="2:5" ht="15.6" x14ac:dyDescent="0.3">
      <c r="B31" s="39" t="s">
        <v>2</v>
      </c>
      <c r="C31" s="32" t="s">
        <v>113</v>
      </c>
      <c r="D31" s="32"/>
      <c r="E31" s="40"/>
    </row>
    <row r="32" spans="2:5" ht="15.6" x14ac:dyDescent="0.3">
      <c r="B32" s="39" t="s">
        <v>4</v>
      </c>
      <c r="C32" s="32" t="s">
        <v>114</v>
      </c>
      <c r="D32" s="32"/>
      <c r="E32" s="40"/>
    </row>
    <row r="33" spans="2:5" ht="15.6" x14ac:dyDescent="0.3">
      <c r="B33" s="39" t="s">
        <v>5</v>
      </c>
      <c r="C33" s="32" t="s">
        <v>115</v>
      </c>
      <c r="D33" s="32"/>
      <c r="E33" s="40"/>
    </row>
    <row r="34" spans="2:5" ht="15.6" x14ac:dyDescent="0.3">
      <c r="B34" s="39" t="s">
        <v>6</v>
      </c>
      <c r="C34" s="32" t="s">
        <v>116</v>
      </c>
      <c r="D34" s="32"/>
      <c r="E34" s="40"/>
    </row>
    <row r="35" spans="2:5" ht="15.6" x14ac:dyDescent="0.3">
      <c r="B35" s="39" t="s">
        <v>24</v>
      </c>
      <c r="C35" s="32" t="s">
        <v>117</v>
      </c>
      <c r="D35" s="32"/>
      <c r="E35" s="40"/>
    </row>
    <row r="36" spans="2:5" ht="15.6" x14ac:dyDescent="0.3">
      <c r="B36" s="39" t="s">
        <v>25</v>
      </c>
      <c r="C36" s="32" t="s">
        <v>27</v>
      </c>
      <c r="D36" s="32"/>
      <c r="E36" s="40"/>
    </row>
    <row r="37" spans="2:5" ht="15.6" x14ac:dyDescent="0.3">
      <c r="B37" s="180" t="s">
        <v>36</v>
      </c>
      <c r="C37" s="181"/>
      <c r="D37" s="102"/>
      <c r="E37" s="41">
        <f>SUM(E31:E36)</f>
        <v>0</v>
      </c>
    </row>
    <row r="38" spans="2:5" ht="16.2" thickBot="1" x14ac:dyDescent="0.35">
      <c r="B38" s="42" t="s">
        <v>26</v>
      </c>
      <c r="C38" s="43" t="s">
        <v>118</v>
      </c>
      <c r="D38" s="48">
        <v>0.36799999999999999</v>
      </c>
      <c r="E38" s="44">
        <f>SUM(E31:E37)</f>
        <v>0</v>
      </c>
    </row>
    <row r="39" spans="2:5" ht="15.6" x14ac:dyDescent="0.3">
      <c r="B39" s="185" t="s">
        <v>119</v>
      </c>
      <c r="C39" s="185"/>
      <c r="D39" s="185"/>
      <c r="E39" s="185"/>
    </row>
    <row r="40" spans="2:5" ht="29.25" customHeight="1" x14ac:dyDescent="0.3">
      <c r="B40" s="174" t="s">
        <v>120</v>
      </c>
      <c r="C40" s="174"/>
      <c r="D40" s="174"/>
      <c r="E40" s="174"/>
    </row>
    <row r="41" spans="2:5" ht="15.6" x14ac:dyDescent="0.3">
      <c r="B41" s="24"/>
      <c r="C41" s="24"/>
      <c r="D41" s="24"/>
      <c r="E41" s="25"/>
    </row>
    <row r="42" spans="2:5" ht="15.6" x14ac:dyDescent="0.3">
      <c r="B42" s="167" t="s">
        <v>41</v>
      </c>
      <c r="C42" s="167"/>
      <c r="D42" s="167"/>
      <c r="E42" s="167"/>
    </row>
    <row r="43" spans="2:5" ht="15.6" x14ac:dyDescent="0.3">
      <c r="B43" s="26"/>
      <c r="C43" s="24"/>
      <c r="D43" s="24"/>
      <c r="E43" s="25"/>
    </row>
    <row r="44" spans="2:5" ht="16.2" thickBot="1" x14ac:dyDescent="0.35">
      <c r="B44" s="167" t="s">
        <v>121</v>
      </c>
      <c r="C44" s="167"/>
      <c r="D44" s="167"/>
      <c r="E44" s="167"/>
    </row>
    <row r="45" spans="2:5" ht="15.6" x14ac:dyDescent="0.3">
      <c r="B45" s="46"/>
      <c r="C45" s="36"/>
      <c r="D45" s="36"/>
      <c r="E45" s="37" t="s">
        <v>218</v>
      </c>
    </row>
    <row r="46" spans="2:5" ht="15.6" x14ac:dyDescent="0.3">
      <c r="B46" s="101" t="s">
        <v>42</v>
      </c>
      <c r="C46" s="102" t="s">
        <v>43</v>
      </c>
      <c r="D46" s="102" t="s">
        <v>122</v>
      </c>
      <c r="E46" s="38" t="s">
        <v>23</v>
      </c>
    </row>
    <row r="47" spans="2:5" ht="15.6" x14ac:dyDescent="0.3">
      <c r="B47" s="39" t="s">
        <v>2</v>
      </c>
      <c r="C47" s="32" t="s">
        <v>39</v>
      </c>
      <c r="D47" s="33">
        <v>8.3299999999999999E-2</v>
      </c>
      <c r="E47" s="99"/>
    </row>
    <row r="48" spans="2:5" ht="15.6" x14ac:dyDescent="0.3">
      <c r="B48" s="39" t="s">
        <v>4</v>
      </c>
      <c r="C48" s="32" t="s">
        <v>44</v>
      </c>
      <c r="D48" s="33">
        <v>0.121</v>
      </c>
      <c r="E48" s="99"/>
    </row>
    <row r="49" spans="2:5" ht="15.6" x14ac:dyDescent="0.3">
      <c r="B49" s="180" t="s">
        <v>36</v>
      </c>
      <c r="C49" s="181"/>
      <c r="D49" s="34">
        <f>SUM(D47:D48)</f>
        <v>0.20429999999999998</v>
      </c>
      <c r="E49" s="47">
        <f>SUM(E47:E48)</f>
        <v>0</v>
      </c>
    </row>
    <row r="50" spans="2:5" ht="31.8" thickBot="1" x14ac:dyDescent="0.35">
      <c r="B50" s="42" t="s">
        <v>5</v>
      </c>
      <c r="C50" s="43" t="s">
        <v>123</v>
      </c>
      <c r="D50" s="48">
        <f>D49*D66</f>
        <v>7.5182399999999996E-2</v>
      </c>
      <c r="E50" s="100"/>
    </row>
    <row r="51" spans="2:5" ht="15.6" x14ac:dyDescent="0.3">
      <c r="B51" s="182" t="s">
        <v>124</v>
      </c>
      <c r="C51" s="182"/>
      <c r="D51" s="182"/>
      <c r="E51" s="182"/>
    </row>
    <row r="52" spans="2:5" ht="31.5" customHeight="1" x14ac:dyDescent="0.3">
      <c r="B52" s="174" t="s">
        <v>125</v>
      </c>
      <c r="C52" s="174"/>
      <c r="D52" s="174"/>
      <c r="E52" s="174"/>
    </row>
    <row r="53" spans="2:5" ht="31.5" customHeight="1" x14ac:dyDescent="0.3">
      <c r="B53" s="174" t="s">
        <v>126</v>
      </c>
      <c r="C53" s="174"/>
      <c r="D53" s="174"/>
      <c r="E53" s="174"/>
    </row>
    <row r="54" spans="2:5" ht="15.6" x14ac:dyDescent="0.3">
      <c r="B54" s="24"/>
      <c r="C54" s="24"/>
      <c r="D54" s="24"/>
      <c r="E54" s="25"/>
    </row>
    <row r="55" spans="2:5" ht="16.2" thickBot="1" x14ac:dyDescent="0.35">
      <c r="B55" s="172" t="s">
        <v>45</v>
      </c>
      <c r="C55" s="172"/>
      <c r="D55" s="172"/>
      <c r="E55" s="172"/>
    </row>
    <row r="56" spans="2:5" ht="15.6" x14ac:dyDescent="0.3">
      <c r="B56" s="175"/>
      <c r="C56" s="176"/>
      <c r="D56" s="177"/>
      <c r="E56" s="37" t="s">
        <v>218</v>
      </c>
    </row>
    <row r="57" spans="2:5" ht="31.2" x14ac:dyDescent="0.3">
      <c r="B57" s="101" t="s">
        <v>46</v>
      </c>
      <c r="C57" s="102" t="s">
        <v>47</v>
      </c>
      <c r="D57" s="102" t="s">
        <v>48</v>
      </c>
      <c r="E57" s="38" t="s">
        <v>23</v>
      </c>
    </row>
    <row r="58" spans="2:5" ht="15.6" x14ac:dyDescent="0.3">
      <c r="B58" s="39" t="s">
        <v>2</v>
      </c>
      <c r="C58" s="32" t="s">
        <v>30</v>
      </c>
      <c r="D58" s="49">
        <v>0.2</v>
      </c>
      <c r="E58" s="178" t="s">
        <v>127</v>
      </c>
    </row>
    <row r="59" spans="2:5" ht="15.6" x14ac:dyDescent="0.3">
      <c r="B59" s="39" t="s">
        <v>4</v>
      </c>
      <c r="C59" s="32" t="s">
        <v>32</v>
      </c>
      <c r="D59" s="49">
        <v>2.5000000000000001E-2</v>
      </c>
      <c r="E59" s="178"/>
    </row>
    <row r="60" spans="2:5" ht="15.6" x14ac:dyDescent="0.3">
      <c r="B60" s="39" t="s">
        <v>5</v>
      </c>
      <c r="C60" s="32" t="s">
        <v>49</v>
      </c>
      <c r="D60" s="33">
        <v>0.03</v>
      </c>
      <c r="E60" s="178"/>
    </row>
    <row r="61" spans="2:5" ht="15.6" x14ac:dyDescent="0.3">
      <c r="B61" s="39" t="s">
        <v>6</v>
      </c>
      <c r="C61" s="32" t="s">
        <v>50</v>
      </c>
      <c r="D61" s="49">
        <v>1.4999999999999999E-2</v>
      </c>
      <c r="E61" s="178"/>
    </row>
    <row r="62" spans="2:5" ht="15.6" x14ac:dyDescent="0.3">
      <c r="B62" s="39" t="s">
        <v>24</v>
      </c>
      <c r="C62" s="32" t="s">
        <v>51</v>
      </c>
      <c r="D62" s="49">
        <v>0.01</v>
      </c>
      <c r="E62" s="178"/>
    </row>
    <row r="63" spans="2:5" ht="15.6" x14ac:dyDescent="0.3">
      <c r="B63" s="39" t="s">
        <v>25</v>
      </c>
      <c r="C63" s="32" t="s">
        <v>35</v>
      </c>
      <c r="D63" s="49">
        <v>6.0000000000000001E-3</v>
      </c>
      <c r="E63" s="178"/>
    </row>
    <row r="64" spans="2:5" ht="15.6" x14ac:dyDescent="0.3">
      <c r="B64" s="39" t="s">
        <v>26</v>
      </c>
      <c r="C64" s="32" t="s">
        <v>31</v>
      </c>
      <c r="D64" s="49">
        <v>2E-3</v>
      </c>
      <c r="E64" s="178"/>
    </row>
    <row r="65" spans="2:5" ht="15.6" x14ac:dyDescent="0.3">
      <c r="B65" s="39" t="s">
        <v>34</v>
      </c>
      <c r="C65" s="32" t="s">
        <v>33</v>
      </c>
      <c r="D65" s="49">
        <v>0.08</v>
      </c>
      <c r="E65" s="178"/>
    </row>
    <row r="66" spans="2:5" ht="16.2" thickBot="1" x14ac:dyDescent="0.35">
      <c r="B66" s="170" t="s">
        <v>128</v>
      </c>
      <c r="C66" s="171"/>
      <c r="D66" s="50">
        <f>SUM(D58:D65)</f>
        <v>0.36800000000000005</v>
      </c>
      <c r="E66" s="179"/>
    </row>
    <row r="67" spans="2:5" ht="15.6" x14ac:dyDescent="0.3">
      <c r="B67" s="173" t="s">
        <v>129</v>
      </c>
      <c r="C67" s="173"/>
      <c r="D67" s="173"/>
      <c r="E67" s="173"/>
    </row>
    <row r="68" spans="2:5" ht="15.6" x14ac:dyDescent="0.3">
      <c r="B68" s="24"/>
      <c r="C68" s="24"/>
      <c r="D68" s="24"/>
      <c r="E68" s="25"/>
    </row>
    <row r="69" spans="2:5" ht="16.2" thickBot="1" x14ac:dyDescent="0.35">
      <c r="B69" s="167" t="s">
        <v>52</v>
      </c>
      <c r="C69" s="167"/>
      <c r="D69" s="167"/>
      <c r="E69" s="167"/>
    </row>
    <row r="70" spans="2:5" ht="15.6" x14ac:dyDescent="0.3">
      <c r="B70" s="46"/>
      <c r="C70" s="36"/>
      <c r="D70" s="36"/>
      <c r="E70" s="37" t="s">
        <v>218</v>
      </c>
    </row>
    <row r="71" spans="2:5" ht="15.6" x14ac:dyDescent="0.3">
      <c r="B71" s="101" t="s">
        <v>53</v>
      </c>
      <c r="C71" s="102" t="s">
        <v>28</v>
      </c>
      <c r="D71" s="102"/>
      <c r="E71" s="38" t="s">
        <v>23</v>
      </c>
    </row>
    <row r="72" spans="2:5" ht="15.6" x14ac:dyDescent="0.3">
      <c r="B72" s="39" t="s">
        <v>2</v>
      </c>
      <c r="C72" s="32" t="s">
        <v>130</v>
      </c>
      <c r="D72" s="32"/>
      <c r="E72" s="51">
        <f>'Carregador de Móveis - Memória'!D15</f>
        <v>0</v>
      </c>
    </row>
    <row r="73" spans="2:5" ht="15.6" x14ac:dyDescent="0.3">
      <c r="B73" s="39" t="s">
        <v>4</v>
      </c>
      <c r="C73" s="32" t="s">
        <v>131</v>
      </c>
      <c r="D73" s="32"/>
      <c r="E73" s="99">
        <f>'Carregador de Móveis - Memória'!D29</f>
        <v>0</v>
      </c>
    </row>
    <row r="74" spans="2:5" ht="15.6" x14ac:dyDescent="0.3">
      <c r="B74" s="39" t="s">
        <v>5</v>
      </c>
      <c r="C74" s="32" t="s">
        <v>132</v>
      </c>
      <c r="D74" s="32"/>
      <c r="E74" s="99"/>
    </row>
    <row r="75" spans="2:5" ht="15.6" x14ac:dyDescent="0.3">
      <c r="B75" s="39" t="s">
        <v>6</v>
      </c>
      <c r="C75" s="32" t="s">
        <v>133</v>
      </c>
      <c r="D75" s="32"/>
      <c r="E75" s="99"/>
    </row>
    <row r="76" spans="2:5" ht="15.6" x14ac:dyDescent="0.3">
      <c r="B76" s="39" t="s">
        <v>24</v>
      </c>
      <c r="C76" s="32" t="s">
        <v>90</v>
      </c>
      <c r="D76" s="32"/>
      <c r="E76" s="99"/>
    </row>
    <row r="77" spans="2:5" ht="16.2" thickBot="1" x14ac:dyDescent="0.35">
      <c r="B77" s="170" t="s">
        <v>36</v>
      </c>
      <c r="C77" s="171"/>
      <c r="D77" s="50">
        <f>SUM(D72:D76)</f>
        <v>0</v>
      </c>
      <c r="E77" s="100">
        <f>SUM(E72:E76)</f>
        <v>0</v>
      </c>
    </row>
    <row r="78" spans="2:5" ht="15.6" x14ac:dyDescent="0.3">
      <c r="B78" s="173" t="s">
        <v>134</v>
      </c>
      <c r="C78" s="173"/>
      <c r="D78" s="173"/>
      <c r="E78" s="173"/>
    </row>
    <row r="79" spans="2:5" ht="15.6" x14ac:dyDescent="0.3">
      <c r="B79" s="173" t="s">
        <v>135</v>
      </c>
      <c r="C79" s="173"/>
      <c r="D79" s="173"/>
      <c r="E79" s="173"/>
    </row>
    <row r="80" spans="2:5" ht="15.6" x14ac:dyDescent="0.3">
      <c r="B80" s="24"/>
      <c r="C80" s="24"/>
      <c r="D80" s="24"/>
      <c r="E80" s="25"/>
    </row>
    <row r="81" spans="2:5" ht="16.2" thickBot="1" x14ac:dyDescent="0.35">
      <c r="B81" s="167" t="s">
        <v>54</v>
      </c>
      <c r="C81" s="167"/>
      <c r="D81" s="167"/>
      <c r="E81" s="167"/>
    </row>
    <row r="82" spans="2:5" ht="15.6" x14ac:dyDescent="0.3">
      <c r="B82" s="168"/>
      <c r="C82" s="169"/>
      <c r="D82" s="169"/>
      <c r="E82" s="37" t="s">
        <v>218</v>
      </c>
    </row>
    <row r="83" spans="2:5" ht="15.6" x14ac:dyDescent="0.3">
      <c r="B83" s="101">
        <v>2</v>
      </c>
      <c r="C83" s="102" t="s">
        <v>55</v>
      </c>
      <c r="D83" s="102"/>
      <c r="E83" s="38" t="s">
        <v>23</v>
      </c>
    </row>
    <row r="84" spans="2:5" ht="15.6" x14ac:dyDescent="0.3">
      <c r="B84" s="39" t="s">
        <v>42</v>
      </c>
      <c r="C84" s="32" t="s">
        <v>43</v>
      </c>
      <c r="D84" s="32"/>
      <c r="E84" s="99"/>
    </row>
    <row r="85" spans="2:5" ht="15.6" x14ac:dyDescent="0.3">
      <c r="B85" s="39" t="s">
        <v>46</v>
      </c>
      <c r="C85" s="32" t="s">
        <v>136</v>
      </c>
      <c r="D85" s="32"/>
      <c r="E85" s="99"/>
    </row>
    <row r="86" spans="2:5" ht="15.6" x14ac:dyDescent="0.3">
      <c r="B86" s="39" t="s">
        <v>53</v>
      </c>
      <c r="C86" s="32" t="s">
        <v>28</v>
      </c>
      <c r="D86" s="32"/>
      <c r="E86" s="99"/>
    </row>
    <row r="87" spans="2:5" ht="16.2" thickBot="1" x14ac:dyDescent="0.35">
      <c r="B87" s="170" t="s">
        <v>36</v>
      </c>
      <c r="C87" s="171"/>
      <c r="D87" s="50">
        <f>SUM(D82:D86)</f>
        <v>0</v>
      </c>
      <c r="E87" s="100">
        <f>SUM(E84:E86)</f>
        <v>0</v>
      </c>
    </row>
    <row r="88" spans="2:5" ht="48" customHeight="1" x14ac:dyDescent="0.3">
      <c r="B88" s="173" t="s">
        <v>137</v>
      </c>
      <c r="C88" s="173"/>
      <c r="D88" s="173"/>
      <c r="E88" s="173"/>
    </row>
    <row r="89" spans="2:5" ht="15.6" x14ac:dyDescent="0.3">
      <c r="B89" s="173"/>
      <c r="C89" s="173"/>
      <c r="D89" s="173"/>
      <c r="E89" s="173"/>
    </row>
    <row r="90" spans="2:5" ht="16.2" thickBot="1" x14ac:dyDescent="0.35">
      <c r="B90" s="167" t="s">
        <v>56</v>
      </c>
      <c r="C90" s="167"/>
      <c r="D90" s="167"/>
      <c r="E90" s="167"/>
    </row>
    <row r="91" spans="2:5" ht="15.6" x14ac:dyDescent="0.3">
      <c r="B91" s="168"/>
      <c r="C91" s="169"/>
      <c r="D91" s="169"/>
      <c r="E91" s="37" t="s">
        <v>218</v>
      </c>
    </row>
    <row r="92" spans="2:5" ht="15.6" x14ac:dyDescent="0.3">
      <c r="B92" s="101">
        <v>3</v>
      </c>
      <c r="C92" s="102" t="s">
        <v>38</v>
      </c>
      <c r="D92" s="102" t="s">
        <v>122</v>
      </c>
      <c r="E92" s="38" t="s">
        <v>23</v>
      </c>
    </row>
    <row r="93" spans="2:5" ht="15.6" x14ac:dyDescent="0.3">
      <c r="B93" s="39" t="s">
        <v>2</v>
      </c>
      <c r="C93" s="53" t="s">
        <v>57</v>
      </c>
      <c r="D93" s="33">
        <v>1.8100000000000002E-2</v>
      </c>
      <c r="E93" s="99"/>
    </row>
    <row r="94" spans="2:5" ht="15.6" x14ac:dyDescent="0.3">
      <c r="B94" s="39" t="s">
        <v>4</v>
      </c>
      <c r="C94" s="53" t="s">
        <v>58</v>
      </c>
      <c r="D94" s="33">
        <v>1.4E-3</v>
      </c>
      <c r="E94" s="99"/>
    </row>
    <row r="95" spans="2:5" ht="15.6" x14ac:dyDescent="0.3">
      <c r="B95" s="39" t="s">
        <v>5</v>
      </c>
      <c r="C95" s="53" t="s">
        <v>59</v>
      </c>
      <c r="D95" s="33">
        <v>4.0500000000000001E-2</v>
      </c>
      <c r="E95" s="99"/>
    </row>
    <row r="96" spans="2:5" ht="15.6" x14ac:dyDescent="0.3">
      <c r="B96" s="39" t="s">
        <v>6</v>
      </c>
      <c r="C96" s="53" t="s">
        <v>60</v>
      </c>
      <c r="D96" s="33">
        <v>1.9E-3</v>
      </c>
      <c r="E96" s="99"/>
    </row>
    <row r="97" spans="2:5" ht="15.6" x14ac:dyDescent="0.3">
      <c r="B97" s="39" t="s">
        <v>24</v>
      </c>
      <c r="C97" s="53" t="s">
        <v>138</v>
      </c>
      <c r="D97" s="33">
        <f>D96*D66</f>
        <v>6.9920000000000008E-4</v>
      </c>
      <c r="E97" s="99"/>
    </row>
    <row r="98" spans="2:5" ht="15.6" x14ac:dyDescent="0.3">
      <c r="B98" s="39" t="s">
        <v>25</v>
      </c>
      <c r="C98" s="53" t="s">
        <v>61</v>
      </c>
      <c r="D98" s="33">
        <v>4.4999999999999997E-3</v>
      </c>
      <c r="E98" s="99"/>
    </row>
    <row r="99" spans="2:5" ht="16.2" thickBot="1" x14ac:dyDescent="0.35">
      <c r="B99" s="170" t="s">
        <v>36</v>
      </c>
      <c r="C99" s="171"/>
      <c r="D99" s="50">
        <f>SUM(D93:D98)</f>
        <v>6.7099199999999998E-2</v>
      </c>
      <c r="E99" s="100">
        <f>SUM(E92:E98)</f>
        <v>0</v>
      </c>
    </row>
    <row r="100" spans="2:5" ht="15.6" x14ac:dyDescent="0.3">
      <c r="B100" s="173" t="s">
        <v>254</v>
      </c>
      <c r="C100" s="173"/>
      <c r="D100" s="173"/>
      <c r="E100" s="173"/>
    </row>
    <row r="101" spans="2:5" ht="15.6" x14ac:dyDescent="0.3">
      <c r="B101" s="24"/>
      <c r="C101" s="24"/>
      <c r="D101" s="24"/>
      <c r="E101" s="25"/>
    </row>
    <row r="102" spans="2:5" ht="15.6" x14ac:dyDescent="0.3">
      <c r="B102" s="167" t="s">
        <v>84</v>
      </c>
      <c r="C102" s="167"/>
      <c r="D102" s="167"/>
      <c r="E102" s="167"/>
    </row>
    <row r="103" spans="2:5" ht="15.6" x14ac:dyDescent="0.3">
      <c r="B103" s="24"/>
      <c r="C103" s="24"/>
      <c r="D103" s="24"/>
      <c r="E103" s="25"/>
    </row>
    <row r="104" spans="2:5" ht="16.2" thickBot="1" x14ac:dyDescent="0.35">
      <c r="B104" s="167" t="s">
        <v>139</v>
      </c>
      <c r="C104" s="167"/>
      <c r="D104" s="167"/>
      <c r="E104" s="167"/>
    </row>
    <row r="105" spans="2:5" ht="15.6" x14ac:dyDescent="0.3">
      <c r="B105" s="204"/>
      <c r="C105" s="205"/>
      <c r="D105" s="205"/>
      <c r="E105" s="37" t="s">
        <v>218</v>
      </c>
    </row>
    <row r="106" spans="2:5" ht="15.6" x14ac:dyDescent="0.3">
      <c r="B106" s="101" t="s">
        <v>29</v>
      </c>
      <c r="C106" s="102" t="s">
        <v>62</v>
      </c>
      <c r="D106" s="102" t="s">
        <v>122</v>
      </c>
      <c r="E106" s="38" t="s">
        <v>23</v>
      </c>
    </row>
    <row r="107" spans="2:5" ht="15.6" x14ac:dyDescent="0.3">
      <c r="B107" s="39" t="s">
        <v>2</v>
      </c>
      <c r="C107" s="32" t="s">
        <v>63</v>
      </c>
      <c r="D107" s="33">
        <v>9.4999999999999998E-3</v>
      </c>
      <c r="E107" s="99"/>
    </row>
    <row r="108" spans="2:5" ht="15.6" x14ac:dyDescent="0.3">
      <c r="B108" s="39" t="s">
        <v>4</v>
      </c>
      <c r="C108" s="32" t="s">
        <v>64</v>
      </c>
      <c r="D108" s="33">
        <v>4.1700000000000001E-2</v>
      </c>
      <c r="E108" s="99"/>
    </row>
    <row r="109" spans="2:5" ht="15.6" x14ac:dyDescent="0.3">
      <c r="B109" s="39" t="s">
        <v>5</v>
      </c>
      <c r="C109" s="32" t="s">
        <v>65</v>
      </c>
      <c r="D109" s="33">
        <v>1E-3</v>
      </c>
      <c r="E109" s="99"/>
    </row>
    <row r="110" spans="2:5" ht="15.6" x14ac:dyDescent="0.3">
      <c r="B110" s="39" t="s">
        <v>6</v>
      </c>
      <c r="C110" s="32" t="s">
        <v>66</v>
      </c>
      <c r="D110" s="33">
        <v>6.3E-3</v>
      </c>
      <c r="E110" s="99"/>
    </row>
    <row r="111" spans="2:5" ht="15.6" x14ac:dyDescent="0.3">
      <c r="B111" s="39" t="s">
        <v>24</v>
      </c>
      <c r="C111" s="32" t="s">
        <v>67</v>
      </c>
      <c r="D111" s="33">
        <v>2.0000000000000001E-4</v>
      </c>
      <c r="E111" s="99"/>
    </row>
    <row r="112" spans="2:5" ht="15.6" x14ac:dyDescent="0.3">
      <c r="B112" s="39" t="s">
        <v>25</v>
      </c>
      <c r="C112" s="32" t="s">
        <v>140</v>
      </c>
      <c r="D112" s="33">
        <v>0</v>
      </c>
      <c r="E112" s="99"/>
    </row>
    <row r="113" spans="2:5" ht="16.2" thickBot="1" x14ac:dyDescent="0.35">
      <c r="B113" s="170" t="s">
        <v>128</v>
      </c>
      <c r="C113" s="171"/>
      <c r="D113" s="50">
        <f>SUM(D107:D112)</f>
        <v>5.8700000000000002E-2</v>
      </c>
      <c r="E113" s="100">
        <f>SUM(E107:E112)</f>
        <v>0</v>
      </c>
    </row>
    <row r="114" spans="2:5" ht="30.75" customHeight="1" x14ac:dyDescent="0.3">
      <c r="B114" s="173" t="s">
        <v>141</v>
      </c>
      <c r="C114" s="173"/>
      <c r="D114" s="173"/>
      <c r="E114" s="173"/>
    </row>
    <row r="115" spans="2:5" ht="15.6" x14ac:dyDescent="0.3">
      <c r="B115" s="173" t="s">
        <v>255</v>
      </c>
      <c r="C115" s="173"/>
      <c r="D115" s="173"/>
      <c r="E115" s="173"/>
    </row>
    <row r="116" spans="2:5" ht="15.6" x14ac:dyDescent="0.3">
      <c r="B116" s="24"/>
      <c r="C116" s="24"/>
      <c r="D116" s="24"/>
      <c r="E116" s="24"/>
    </row>
    <row r="117" spans="2:5" ht="16.2" thickBot="1" x14ac:dyDescent="0.35">
      <c r="B117" s="167" t="s">
        <v>68</v>
      </c>
      <c r="C117" s="167"/>
      <c r="D117" s="167"/>
      <c r="E117" s="167"/>
    </row>
    <row r="118" spans="2:5" ht="15.6" x14ac:dyDescent="0.3">
      <c r="B118" s="204"/>
      <c r="C118" s="205"/>
      <c r="D118" s="205"/>
      <c r="E118" s="37" t="s">
        <v>218</v>
      </c>
    </row>
    <row r="119" spans="2:5" ht="15.6" x14ac:dyDescent="0.3">
      <c r="B119" s="101" t="s">
        <v>37</v>
      </c>
      <c r="C119" s="102" t="s">
        <v>142</v>
      </c>
      <c r="D119" s="102"/>
      <c r="E119" s="38" t="s">
        <v>23</v>
      </c>
    </row>
    <row r="120" spans="2:5" ht="15.6" x14ac:dyDescent="0.3">
      <c r="B120" s="39" t="s">
        <v>2</v>
      </c>
      <c r="C120" s="32" t="s">
        <v>69</v>
      </c>
      <c r="D120" s="32"/>
      <c r="E120" s="99"/>
    </row>
    <row r="121" spans="2:5" ht="16.2" thickBot="1" x14ac:dyDescent="0.35">
      <c r="B121" s="170" t="s">
        <v>36</v>
      </c>
      <c r="C121" s="171"/>
      <c r="D121" s="121">
        <f>(D120)</f>
        <v>0</v>
      </c>
      <c r="E121" s="100">
        <f>E120</f>
        <v>0</v>
      </c>
    </row>
    <row r="122" spans="2:5" ht="15.6" x14ac:dyDescent="0.3">
      <c r="B122" s="24"/>
      <c r="C122" s="24"/>
      <c r="D122" s="24"/>
      <c r="E122" s="25"/>
    </row>
    <row r="123" spans="2:5" x14ac:dyDescent="0.3">
      <c r="B123" s="172" t="s">
        <v>70</v>
      </c>
      <c r="C123" s="172"/>
      <c r="D123" s="172"/>
      <c r="E123" s="172"/>
    </row>
    <row r="124" spans="2:5" ht="15" thickBot="1" x14ac:dyDescent="0.35">
      <c r="B124" s="172"/>
      <c r="C124" s="172"/>
      <c r="D124" s="172"/>
      <c r="E124" s="172"/>
    </row>
    <row r="125" spans="2:5" ht="15.6" x14ac:dyDescent="0.3">
      <c r="B125" s="54">
        <v>4</v>
      </c>
      <c r="C125" s="55" t="s">
        <v>71</v>
      </c>
      <c r="D125" s="55"/>
      <c r="E125" s="56" t="s">
        <v>23</v>
      </c>
    </row>
    <row r="126" spans="2:5" ht="15.6" x14ac:dyDescent="0.3">
      <c r="B126" s="39" t="s">
        <v>29</v>
      </c>
      <c r="C126" s="32" t="s">
        <v>62</v>
      </c>
      <c r="D126" s="32"/>
      <c r="E126" s="99"/>
    </row>
    <row r="127" spans="2:5" ht="15.6" x14ac:dyDescent="0.3">
      <c r="B127" s="39" t="s">
        <v>37</v>
      </c>
      <c r="C127" s="32" t="s">
        <v>72</v>
      </c>
      <c r="D127" s="32"/>
      <c r="E127" s="99"/>
    </row>
    <row r="128" spans="2:5" ht="16.2" thickBot="1" x14ac:dyDescent="0.35">
      <c r="B128" s="170" t="s">
        <v>36</v>
      </c>
      <c r="C128" s="171"/>
      <c r="D128" s="121">
        <f>(D127)</f>
        <v>0</v>
      </c>
      <c r="E128" s="100">
        <f>SUM(E126:E127)</f>
        <v>0</v>
      </c>
    </row>
    <row r="129" spans="2:5" ht="15.6" x14ac:dyDescent="0.3">
      <c r="B129" s="24"/>
      <c r="C129" s="24"/>
      <c r="D129" s="24"/>
      <c r="E129" s="25"/>
    </row>
    <row r="130" spans="2:5" ht="16.2" thickBot="1" x14ac:dyDescent="0.35">
      <c r="B130" s="167" t="s">
        <v>73</v>
      </c>
      <c r="C130" s="167"/>
      <c r="D130" s="167"/>
      <c r="E130" s="167"/>
    </row>
    <row r="131" spans="2:5" ht="15.6" x14ac:dyDescent="0.3">
      <c r="B131" s="168"/>
      <c r="C131" s="169"/>
      <c r="D131" s="169"/>
      <c r="E131" s="37" t="s">
        <v>218</v>
      </c>
    </row>
    <row r="132" spans="2:5" ht="15.6" x14ac:dyDescent="0.3">
      <c r="B132" s="101">
        <v>5</v>
      </c>
      <c r="C132" s="57" t="s">
        <v>74</v>
      </c>
      <c r="D132" s="57" t="s">
        <v>122</v>
      </c>
      <c r="E132" s="38" t="s">
        <v>23</v>
      </c>
    </row>
    <row r="133" spans="2:5" ht="16.8" x14ac:dyDescent="0.3">
      <c r="B133" s="39" t="s">
        <v>2</v>
      </c>
      <c r="C133" s="32" t="s">
        <v>75</v>
      </c>
      <c r="D133" s="45"/>
      <c r="E133" s="58">
        <f>'Carregador de Móveis - Uniforme'!H15</f>
        <v>0</v>
      </c>
    </row>
    <row r="134" spans="2:5" ht="15.6" x14ac:dyDescent="0.3">
      <c r="B134" s="39" t="s">
        <v>4</v>
      </c>
      <c r="C134" s="32" t="s">
        <v>143</v>
      </c>
      <c r="D134" s="45"/>
      <c r="E134" s="99"/>
    </row>
    <row r="135" spans="2:5" ht="15.6" x14ac:dyDescent="0.3">
      <c r="B135" s="39" t="s">
        <v>5</v>
      </c>
      <c r="C135" s="32" t="s">
        <v>144</v>
      </c>
      <c r="D135" s="45"/>
      <c r="E135" s="99">
        <f>'Ponto Eletrônico'!K4</f>
        <v>0</v>
      </c>
    </row>
    <row r="136" spans="2:5" ht="15.6" x14ac:dyDescent="0.3">
      <c r="B136" s="39" t="s">
        <v>6</v>
      </c>
      <c r="C136" s="32" t="s">
        <v>27</v>
      </c>
      <c r="D136" s="45"/>
      <c r="E136" s="99"/>
    </row>
    <row r="137" spans="2:5" ht="16.2" thickBot="1" x14ac:dyDescent="0.35">
      <c r="B137" s="170" t="s">
        <v>128</v>
      </c>
      <c r="C137" s="171"/>
      <c r="D137" s="121">
        <f>SUM(D133:D136)</f>
        <v>0</v>
      </c>
      <c r="E137" s="52">
        <f>SUM(E133:E136)</f>
        <v>0</v>
      </c>
    </row>
    <row r="138" spans="2:5" ht="15.6" x14ac:dyDescent="0.3">
      <c r="B138" s="24" t="s">
        <v>145</v>
      </c>
      <c r="C138" s="24"/>
      <c r="D138" s="24"/>
      <c r="E138" s="25"/>
    </row>
    <row r="139" spans="2:5" ht="15.6" x14ac:dyDescent="0.3">
      <c r="B139" s="24"/>
      <c r="C139" s="24"/>
      <c r="D139" s="24"/>
      <c r="E139" s="25"/>
    </row>
    <row r="140" spans="2:5" ht="16.2" thickBot="1" x14ac:dyDescent="0.35">
      <c r="B140" s="167" t="s">
        <v>76</v>
      </c>
      <c r="C140" s="167"/>
      <c r="D140" s="167"/>
      <c r="E140" s="167"/>
    </row>
    <row r="141" spans="2:5" ht="15.6" x14ac:dyDescent="0.3">
      <c r="B141" s="168"/>
      <c r="C141" s="169"/>
      <c r="D141" s="169"/>
      <c r="E141" s="37" t="s">
        <v>218</v>
      </c>
    </row>
    <row r="142" spans="2:5" ht="15.6" x14ac:dyDescent="0.3">
      <c r="B142" s="101">
        <v>6</v>
      </c>
      <c r="C142" s="57" t="s">
        <v>77</v>
      </c>
      <c r="D142" s="57" t="s">
        <v>122</v>
      </c>
      <c r="E142" s="38" t="s">
        <v>23</v>
      </c>
    </row>
    <row r="143" spans="2:5" ht="15.6" x14ac:dyDescent="0.3">
      <c r="B143" s="39" t="s">
        <v>2</v>
      </c>
      <c r="C143" s="32" t="s">
        <v>78</v>
      </c>
      <c r="D143" s="33"/>
      <c r="E143" s="99"/>
    </row>
    <row r="144" spans="2:5" ht="15.6" x14ac:dyDescent="0.3">
      <c r="B144" s="39" t="s">
        <v>4</v>
      </c>
      <c r="C144" s="32" t="s">
        <v>79</v>
      </c>
      <c r="D144" s="33"/>
      <c r="E144" s="99"/>
    </row>
    <row r="145" spans="2:5" ht="15.6" x14ac:dyDescent="0.3">
      <c r="B145" s="39" t="s">
        <v>5</v>
      </c>
      <c r="C145" s="32" t="s">
        <v>80</v>
      </c>
      <c r="D145" s="33">
        <f>D146+D147+D148</f>
        <v>0</v>
      </c>
      <c r="E145" s="99"/>
    </row>
    <row r="146" spans="2:5" ht="15.6" x14ac:dyDescent="0.3">
      <c r="B146" s="39"/>
      <c r="C146" s="32" t="s">
        <v>146</v>
      </c>
      <c r="D146" s="33"/>
      <c r="E146" s="99"/>
    </row>
    <row r="147" spans="2:5" ht="15.6" x14ac:dyDescent="0.3">
      <c r="B147" s="39"/>
      <c r="C147" s="32" t="s">
        <v>147</v>
      </c>
      <c r="D147" s="33"/>
      <c r="E147" s="99"/>
    </row>
    <row r="148" spans="2:5" ht="15.6" x14ac:dyDescent="0.3">
      <c r="B148" s="39"/>
      <c r="C148" s="32" t="s">
        <v>88</v>
      </c>
      <c r="D148" s="33"/>
      <c r="E148" s="99"/>
    </row>
    <row r="149" spans="2:5" ht="16.2" thickBot="1" x14ac:dyDescent="0.35">
      <c r="B149" s="170" t="s">
        <v>128</v>
      </c>
      <c r="C149" s="171"/>
      <c r="D149" s="50">
        <f>D143+D144+D145</f>
        <v>0</v>
      </c>
      <c r="E149" s="52">
        <f>SUM(E143:E148)</f>
        <v>0</v>
      </c>
    </row>
    <row r="150" spans="2:5" ht="15.6" x14ac:dyDescent="0.3">
      <c r="B150" s="173" t="s">
        <v>148</v>
      </c>
      <c r="C150" s="173"/>
      <c r="D150" s="173"/>
      <c r="E150" s="173"/>
    </row>
    <row r="151" spans="2:5" ht="15.6" x14ac:dyDescent="0.3">
      <c r="B151" s="24"/>
      <c r="C151" s="24"/>
      <c r="D151" s="24"/>
      <c r="E151" s="25"/>
    </row>
    <row r="152" spans="2:5" ht="16.2" thickBot="1" x14ac:dyDescent="0.35">
      <c r="B152" s="167" t="s">
        <v>81</v>
      </c>
      <c r="C152" s="167"/>
      <c r="D152" s="167"/>
      <c r="E152" s="167"/>
    </row>
    <row r="153" spans="2:5" ht="15.6" x14ac:dyDescent="0.3">
      <c r="B153" s="168"/>
      <c r="C153" s="169"/>
      <c r="D153" s="169"/>
      <c r="E153" s="37" t="s">
        <v>218</v>
      </c>
    </row>
    <row r="154" spans="2:5" ht="21" customHeight="1" x14ac:dyDescent="0.3">
      <c r="B154" s="101"/>
      <c r="C154" s="102" t="s">
        <v>149</v>
      </c>
      <c r="D154" s="57" t="s">
        <v>122</v>
      </c>
      <c r="E154" s="38" t="s">
        <v>23</v>
      </c>
    </row>
    <row r="155" spans="2:5" ht="15.6" x14ac:dyDescent="0.3">
      <c r="B155" s="101" t="s">
        <v>2</v>
      </c>
      <c r="C155" s="32" t="s">
        <v>82</v>
      </c>
      <c r="D155" s="32"/>
      <c r="E155" s="99"/>
    </row>
    <row r="156" spans="2:5" ht="15.6" x14ac:dyDescent="0.3">
      <c r="B156" s="101" t="s">
        <v>4</v>
      </c>
      <c r="C156" s="32" t="s">
        <v>41</v>
      </c>
      <c r="D156" s="32"/>
      <c r="E156" s="99"/>
    </row>
    <row r="157" spans="2:5" ht="15.6" x14ac:dyDescent="0.3">
      <c r="B157" s="101" t="s">
        <v>5</v>
      </c>
      <c r="C157" s="32" t="s">
        <v>83</v>
      </c>
      <c r="D157" s="32"/>
      <c r="E157" s="99"/>
    </row>
    <row r="158" spans="2:5" ht="15.6" x14ac:dyDescent="0.3">
      <c r="B158" s="101" t="s">
        <v>6</v>
      </c>
      <c r="C158" s="32" t="s">
        <v>84</v>
      </c>
      <c r="D158" s="32"/>
      <c r="E158" s="99"/>
    </row>
    <row r="159" spans="2:5" ht="15.6" x14ac:dyDescent="0.3">
      <c r="B159" s="101" t="s">
        <v>24</v>
      </c>
      <c r="C159" s="32" t="s">
        <v>73</v>
      </c>
      <c r="D159" s="32"/>
      <c r="E159" s="99"/>
    </row>
    <row r="160" spans="2:5" ht="15.6" x14ac:dyDescent="0.3">
      <c r="B160" s="180" t="s">
        <v>85</v>
      </c>
      <c r="C160" s="181"/>
      <c r="D160" s="102"/>
      <c r="E160" s="47">
        <f>SUM(E155:E159)</f>
        <v>0</v>
      </c>
    </row>
    <row r="161" spans="2:5" ht="16.2" thickBot="1" x14ac:dyDescent="0.35">
      <c r="B161" s="101" t="s">
        <v>25</v>
      </c>
      <c r="C161" s="32" t="s">
        <v>150</v>
      </c>
      <c r="D161" s="50">
        <f>D149</f>
        <v>0</v>
      </c>
      <c r="E161" s="52">
        <f>E149</f>
        <v>0</v>
      </c>
    </row>
    <row r="162" spans="2:5" ht="16.2" thickBot="1" x14ac:dyDescent="0.35">
      <c r="B162" s="201" t="s">
        <v>151</v>
      </c>
      <c r="C162" s="202"/>
      <c r="D162" s="203"/>
      <c r="E162" s="59">
        <f>E160+E161</f>
        <v>0</v>
      </c>
    </row>
  </sheetData>
  <mergeCells count="72">
    <mergeCell ref="C8:E8"/>
    <mergeCell ref="B1:E1"/>
    <mergeCell ref="B3:E3"/>
    <mergeCell ref="B4:E4"/>
    <mergeCell ref="C6:E6"/>
    <mergeCell ref="C7:E7"/>
    <mergeCell ref="C22:D22"/>
    <mergeCell ref="B9:C9"/>
    <mergeCell ref="B10:E10"/>
    <mergeCell ref="D11:E11"/>
    <mergeCell ref="D12:E12"/>
    <mergeCell ref="D13:E13"/>
    <mergeCell ref="D14:E14"/>
    <mergeCell ref="D15:E15"/>
    <mergeCell ref="B17:E17"/>
    <mergeCell ref="B18:C18"/>
    <mergeCell ref="B19:C19"/>
    <mergeCell ref="B21:E21"/>
    <mergeCell ref="B51:E51"/>
    <mergeCell ref="C23:D23"/>
    <mergeCell ref="C24:D24"/>
    <mergeCell ref="C25:D25"/>
    <mergeCell ref="C26:D26"/>
    <mergeCell ref="B28:E28"/>
    <mergeCell ref="B37:C37"/>
    <mergeCell ref="B39:E39"/>
    <mergeCell ref="B40:E40"/>
    <mergeCell ref="B42:E42"/>
    <mergeCell ref="B44:E44"/>
    <mergeCell ref="B49:C49"/>
    <mergeCell ref="B52:E52"/>
    <mergeCell ref="B53:E53"/>
    <mergeCell ref="B55:E55"/>
    <mergeCell ref="B56:D56"/>
    <mergeCell ref="E58:E66"/>
    <mergeCell ref="B66:C66"/>
    <mergeCell ref="B91:D91"/>
    <mergeCell ref="B67:E67"/>
    <mergeCell ref="B69:E69"/>
    <mergeCell ref="B77:C77"/>
    <mergeCell ref="B78:E78"/>
    <mergeCell ref="B79:E79"/>
    <mergeCell ref="B81:E81"/>
    <mergeCell ref="B82:D82"/>
    <mergeCell ref="B87:C87"/>
    <mergeCell ref="B88:E88"/>
    <mergeCell ref="B89:E89"/>
    <mergeCell ref="B90:E90"/>
    <mergeCell ref="B123:E124"/>
    <mergeCell ref="B99:C99"/>
    <mergeCell ref="B100:E100"/>
    <mergeCell ref="B102:E102"/>
    <mergeCell ref="B104:E104"/>
    <mergeCell ref="B105:D105"/>
    <mergeCell ref="B113:C113"/>
    <mergeCell ref="B114:E114"/>
    <mergeCell ref="B115:E115"/>
    <mergeCell ref="B117:E117"/>
    <mergeCell ref="B118:D118"/>
    <mergeCell ref="B121:C121"/>
    <mergeCell ref="B162:D162"/>
    <mergeCell ref="B128:C128"/>
    <mergeCell ref="B130:E130"/>
    <mergeCell ref="B131:D131"/>
    <mergeCell ref="B137:C137"/>
    <mergeCell ref="B140:E140"/>
    <mergeCell ref="B141:D141"/>
    <mergeCell ref="B149:C149"/>
    <mergeCell ref="B150:E150"/>
    <mergeCell ref="B152:E152"/>
    <mergeCell ref="B153:D153"/>
    <mergeCell ref="B160:C160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E5671-8F98-40D5-A081-8170E79B6C7E}">
  <dimension ref="A1:I40"/>
  <sheetViews>
    <sheetView topLeftCell="A19" workbookViewId="0">
      <selection activeCell="A46" sqref="A46"/>
    </sheetView>
  </sheetViews>
  <sheetFormatPr defaultRowHeight="14.4" x14ac:dyDescent="0.3"/>
  <cols>
    <col min="1" max="1" width="21" bestFit="1" customWidth="1"/>
    <col min="2" max="2" width="16.6640625" bestFit="1" customWidth="1"/>
    <col min="3" max="3" width="18.5546875" bestFit="1" customWidth="1"/>
    <col min="4" max="5" width="15.6640625" bestFit="1" customWidth="1"/>
    <col min="6" max="6" width="18.88671875" bestFit="1" customWidth="1"/>
    <col min="7" max="7" width="10.6640625" customWidth="1"/>
  </cols>
  <sheetData>
    <row r="1" spans="1:9" ht="31.5" customHeight="1" x14ac:dyDescent="0.3">
      <c r="A1" s="229" t="s">
        <v>256</v>
      </c>
      <c r="B1" s="230"/>
      <c r="C1" s="230"/>
      <c r="D1" s="230"/>
      <c r="E1" s="230"/>
      <c r="F1" s="230"/>
      <c r="G1" s="230"/>
      <c r="H1" s="230"/>
      <c r="I1" s="230"/>
    </row>
    <row r="2" spans="1:9" ht="15.6" x14ac:dyDescent="0.3">
      <c r="A2" s="122"/>
      <c r="B2" s="122"/>
      <c r="C2" s="122"/>
      <c r="D2" s="122"/>
      <c r="E2" s="122"/>
      <c r="F2" s="122"/>
      <c r="G2" s="122"/>
      <c r="H2" s="122"/>
      <c r="I2" s="122"/>
    </row>
    <row r="3" spans="1:9" ht="15.75" customHeight="1" x14ac:dyDescent="0.3">
      <c r="A3" s="228" t="s">
        <v>283</v>
      </c>
      <c r="B3" s="228"/>
      <c r="C3" s="228"/>
      <c r="D3" s="228"/>
      <c r="E3" s="228"/>
      <c r="F3" s="228"/>
      <c r="G3" s="228"/>
      <c r="H3" s="123"/>
      <c r="I3" s="124"/>
    </row>
    <row r="4" spans="1:9" ht="16.2" thickBot="1" x14ac:dyDescent="0.35">
      <c r="A4" s="124"/>
      <c r="B4" s="124"/>
      <c r="C4" s="124"/>
      <c r="D4" s="124"/>
      <c r="E4" s="124"/>
      <c r="F4" s="124"/>
      <c r="G4" s="124"/>
      <c r="H4" s="124"/>
      <c r="I4" s="124"/>
    </row>
    <row r="5" spans="1:9" ht="16.2" thickBot="1" x14ac:dyDescent="0.35">
      <c r="A5" s="225" t="s">
        <v>257</v>
      </c>
      <c r="B5" s="226"/>
      <c r="C5" s="226"/>
      <c r="D5" s="226"/>
      <c r="E5" s="226"/>
      <c r="F5" s="124"/>
      <c r="G5" s="124"/>
      <c r="H5" s="124"/>
      <c r="I5" s="124"/>
    </row>
    <row r="6" spans="1:9" ht="47.4" thickBot="1" x14ac:dyDescent="0.35">
      <c r="A6" s="125" t="s">
        <v>258</v>
      </c>
      <c r="B6" s="126" t="s">
        <v>259</v>
      </c>
      <c r="C6" s="126" t="s">
        <v>260</v>
      </c>
      <c r="D6" s="127" t="s">
        <v>261</v>
      </c>
      <c r="E6" s="128" t="s">
        <v>262</v>
      </c>
      <c r="F6" s="124"/>
      <c r="G6" s="124"/>
      <c r="H6" s="124"/>
      <c r="I6" s="124"/>
    </row>
    <row r="7" spans="1:9" ht="16.2" thickBot="1" x14ac:dyDescent="0.35">
      <c r="A7" s="129" t="s">
        <v>218</v>
      </c>
      <c r="B7" s="140"/>
      <c r="C7" s="140"/>
      <c r="D7" s="140"/>
      <c r="E7" s="141">
        <f>B7*C7*D7</f>
        <v>0</v>
      </c>
      <c r="F7" s="123"/>
      <c r="G7" s="124"/>
      <c r="H7" s="124"/>
      <c r="I7" s="124"/>
    </row>
    <row r="8" spans="1:9" ht="16.2" thickBot="1" x14ac:dyDescent="0.35">
      <c r="A8" s="124"/>
      <c r="B8" s="124"/>
      <c r="C8" s="124"/>
      <c r="D8" s="124"/>
      <c r="E8" s="124"/>
      <c r="F8" s="124"/>
      <c r="G8" s="124"/>
      <c r="H8" s="124"/>
      <c r="I8" s="124"/>
    </row>
    <row r="9" spans="1:9" ht="16.2" thickBot="1" x14ac:dyDescent="0.35">
      <c r="A9" s="225" t="s">
        <v>263</v>
      </c>
      <c r="B9" s="226"/>
      <c r="C9" s="226"/>
      <c r="D9" s="226"/>
      <c r="E9" s="226"/>
      <c r="F9" s="124"/>
      <c r="G9" s="124"/>
      <c r="H9" s="124"/>
      <c r="I9" s="124"/>
    </row>
    <row r="10" spans="1:9" ht="16.2" thickBot="1" x14ac:dyDescent="0.35">
      <c r="A10" s="125" t="s">
        <v>258</v>
      </c>
      <c r="B10" s="126" t="s">
        <v>264</v>
      </c>
      <c r="C10" s="126" t="s">
        <v>265</v>
      </c>
      <c r="D10" s="126" t="s">
        <v>122</v>
      </c>
      <c r="E10" s="128" t="s">
        <v>266</v>
      </c>
      <c r="F10" s="124"/>
      <c r="G10" s="124"/>
      <c r="H10" s="124"/>
      <c r="I10" s="124"/>
    </row>
    <row r="11" spans="1:9" ht="16.2" thickBot="1" x14ac:dyDescent="0.35">
      <c r="A11" s="129" t="s">
        <v>218</v>
      </c>
      <c r="B11" s="140"/>
      <c r="C11" s="132">
        <v>1</v>
      </c>
      <c r="D11" s="132">
        <v>0.06</v>
      </c>
      <c r="E11" s="141">
        <f>B11*C11*D11</f>
        <v>0</v>
      </c>
      <c r="F11" s="123"/>
      <c r="G11" s="124"/>
      <c r="H11" s="124"/>
      <c r="I11" s="124"/>
    </row>
    <row r="12" spans="1:9" ht="16.2" thickBot="1" x14ac:dyDescent="0.35">
      <c r="A12" s="124"/>
      <c r="B12" s="124"/>
      <c r="C12" s="124"/>
      <c r="D12" s="124"/>
      <c r="E12" s="124"/>
      <c r="F12" s="124"/>
      <c r="G12" s="124"/>
      <c r="H12" s="124"/>
      <c r="I12" s="124"/>
    </row>
    <row r="13" spans="1:9" ht="16.2" thickBot="1" x14ac:dyDescent="0.35">
      <c r="A13" s="225" t="s">
        <v>267</v>
      </c>
      <c r="B13" s="226"/>
      <c r="C13" s="226"/>
      <c r="D13" s="227"/>
      <c r="E13" s="124"/>
      <c r="F13" s="124"/>
      <c r="G13" s="124"/>
      <c r="H13" s="124"/>
      <c r="I13" s="124"/>
    </row>
    <row r="14" spans="1:9" ht="16.2" thickBot="1" x14ac:dyDescent="0.35">
      <c r="A14" s="125" t="s">
        <v>258</v>
      </c>
      <c r="B14" s="126" t="s">
        <v>262</v>
      </c>
      <c r="C14" s="126" t="s">
        <v>268</v>
      </c>
      <c r="D14" s="128" t="s">
        <v>269</v>
      </c>
      <c r="E14" s="124"/>
      <c r="F14" s="124"/>
      <c r="G14" s="124"/>
      <c r="H14" s="124"/>
      <c r="I14" s="124"/>
    </row>
    <row r="15" spans="1:9" ht="16.2" thickBot="1" x14ac:dyDescent="0.35">
      <c r="A15" s="129" t="s">
        <v>218</v>
      </c>
      <c r="B15" s="142">
        <f>E7</f>
        <v>0</v>
      </c>
      <c r="C15" s="142">
        <f>E11</f>
        <v>0</v>
      </c>
      <c r="D15" s="143">
        <f>B15-C15</f>
        <v>0</v>
      </c>
      <c r="E15" s="124"/>
      <c r="F15" s="124"/>
      <c r="G15" s="124"/>
      <c r="H15" s="124"/>
      <c r="I15" s="124"/>
    </row>
    <row r="16" spans="1:9" ht="15.6" x14ac:dyDescent="0.3">
      <c r="A16" s="124"/>
      <c r="B16" s="124"/>
      <c r="C16" s="124"/>
      <c r="D16" s="124"/>
      <c r="E16" s="124"/>
      <c r="F16" s="124"/>
      <c r="G16" s="124"/>
      <c r="H16" s="124"/>
      <c r="I16" s="124"/>
    </row>
    <row r="17" spans="1:9" ht="15.75" customHeight="1" x14ac:dyDescent="0.3">
      <c r="A17" s="228" t="s">
        <v>270</v>
      </c>
      <c r="B17" s="228"/>
      <c r="C17" s="228"/>
      <c r="D17" s="228"/>
      <c r="E17" s="228"/>
      <c r="F17" s="228"/>
      <c r="G17" s="228"/>
      <c r="H17" s="123"/>
      <c r="I17" s="124"/>
    </row>
    <row r="18" spans="1:9" ht="16.2" thickBot="1" x14ac:dyDescent="0.35">
      <c r="A18" s="124"/>
      <c r="B18" s="124"/>
      <c r="C18" s="124"/>
      <c r="D18" s="124"/>
      <c r="E18" s="124"/>
      <c r="F18" s="124"/>
      <c r="G18" s="124"/>
      <c r="H18" s="124"/>
      <c r="I18" s="124"/>
    </row>
    <row r="19" spans="1:9" ht="16.2" thickBot="1" x14ac:dyDescent="0.35">
      <c r="A19" s="225" t="s">
        <v>270</v>
      </c>
      <c r="B19" s="226"/>
      <c r="C19" s="226"/>
      <c r="D19" s="227"/>
      <c r="E19" s="124"/>
      <c r="F19" s="124"/>
      <c r="G19" s="124"/>
      <c r="H19" s="124"/>
      <c r="I19" s="124"/>
    </row>
    <row r="20" spans="1:9" ht="31.8" thickBot="1" x14ac:dyDescent="0.35">
      <c r="A20" s="133" t="s">
        <v>258</v>
      </c>
      <c r="B20" s="134" t="s">
        <v>271</v>
      </c>
      <c r="C20" s="135" t="s">
        <v>261</v>
      </c>
      <c r="D20" s="136" t="s">
        <v>272</v>
      </c>
      <c r="E20" s="124"/>
      <c r="F20" s="124"/>
      <c r="G20" s="124"/>
      <c r="H20" s="124"/>
      <c r="I20" s="124"/>
    </row>
    <row r="21" spans="1:9" ht="16.2" thickBot="1" x14ac:dyDescent="0.35">
      <c r="A21" s="129" t="s">
        <v>218</v>
      </c>
      <c r="B21" s="140"/>
      <c r="C21" s="130"/>
      <c r="D21" s="141">
        <f>B21*C21</f>
        <v>0</v>
      </c>
      <c r="E21" s="124"/>
      <c r="F21" s="124"/>
      <c r="G21" s="124"/>
      <c r="H21" s="124"/>
      <c r="I21" s="124"/>
    </row>
    <row r="22" spans="1:9" ht="16.2" thickBot="1" x14ac:dyDescent="0.35">
      <c r="A22" s="124"/>
      <c r="B22" s="124"/>
      <c r="C22" s="124"/>
      <c r="D22" s="124"/>
      <c r="E22" s="124"/>
      <c r="F22" s="124"/>
      <c r="G22" s="124"/>
      <c r="H22" s="124"/>
      <c r="I22" s="124"/>
    </row>
    <row r="23" spans="1:9" ht="16.2" thickBot="1" x14ac:dyDescent="0.35">
      <c r="A23" s="225" t="s">
        <v>273</v>
      </c>
      <c r="B23" s="226"/>
      <c r="C23" s="226"/>
      <c r="D23" s="226"/>
      <c r="E23" s="124"/>
      <c r="F23" s="124"/>
      <c r="G23" s="124"/>
      <c r="H23" s="124"/>
      <c r="I23" s="124"/>
    </row>
    <row r="24" spans="1:9" ht="16.2" thickBot="1" x14ac:dyDescent="0.35">
      <c r="A24" s="125" t="s">
        <v>258</v>
      </c>
      <c r="B24" s="126" t="s">
        <v>264</v>
      </c>
      <c r="C24" s="126" t="s">
        <v>274</v>
      </c>
      <c r="D24" s="128" t="s">
        <v>266</v>
      </c>
      <c r="E24" s="124"/>
      <c r="F24" s="124"/>
      <c r="G24" s="124"/>
      <c r="H24" s="124"/>
      <c r="I24" s="124"/>
    </row>
    <row r="25" spans="1:9" ht="16.2" thickBot="1" x14ac:dyDescent="0.35">
      <c r="A25" s="129" t="s">
        <v>218</v>
      </c>
      <c r="B25" s="130"/>
      <c r="C25" s="130"/>
      <c r="D25" s="131"/>
      <c r="E25" s="124"/>
      <c r="F25" s="124"/>
      <c r="G25" s="124"/>
      <c r="H25" s="124"/>
      <c r="I25" s="124"/>
    </row>
    <row r="26" spans="1:9" ht="16.2" thickBot="1" x14ac:dyDescent="0.35">
      <c r="A26" s="124"/>
      <c r="B26" s="124"/>
      <c r="C26" s="124"/>
      <c r="D26" s="124"/>
      <c r="E26" s="124"/>
      <c r="F26" s="124"/>
      <c r="G26" s="124"/>
      <c r="H26" s="124"/>
      <c r="I26" s="124"/>
    </row>
    <row r="27" spans="1:9" ht="16.2" thickBot="1" x14ac:dyDescent="0.35">
      <c r="A27" s="225" t="s">
        <v>275</v>
      </c>
      <c r="B27" s="226"/>
      <c r="C27" s="226"/>
      <c r="D27" s="226"/>
      <c r="E27" s="124"/>
      <c r="F27" s="124"/>
      <c r="G27" s="124"/>
      <c r="H27" s="124"/>
      <c r="I27" s="124"/>
    </row>
    <row r="28" spans="1:9" ht="16.2" thickBot="1" x14ac:dyDescent="0.35">
      <c r="A28" s="125" t="s">
        <v>258</v>
      </c>
      <c r="B28" s="126" t="s">
        <v>262</v>
      </c>
      <c r="C28" s="126" t="s">
        <v>266</v>
      </c>
      <c r="D28" s="128" t="s">
        <v>269</v>
      </c>
      <c r="E28" s="124"/>
      <c r="F28" s="124"/>
      <c r="G28" s="124"/>
      <c r="H28" s="124"/>
      <c r="I28" s="124"/>
    </row>
    <row r="29" spans="1:9" ht="16.2" thickBot="1" x14ac:dyDescent="0.35">
      <c r="A29" s="129" t="s">
        <v>218</v>
      </c>
      <c r="B29" s="142">
        <f>D21</f>
        <v>0</v>
      </c>
      <c r="C29" s="130">
        <f>D25</f>
        <v>0</v>
      </c>
      <c r="D29" s="143">
        <f>B29-C29</f>
        <v>0</v>
      </c>
      <c r="E29" s="124"/>
      <c r="F29" s="124"/>
      <c r="G29" s="124"/>
      <c r="H29" s="124"/>
      <c r="I29" s="124"/>
    </row>
    <row r="30" spans="1:9" ht="15.6" x14ac:dyDescent="0.3">
      <c r="A30" s="124"/>
      <c r="B30" s="124"/>
      <c r="C30" s="124"/>
      <c r="D30" s="124"/>
      <c r="E30" s="124"/>
      <c r="F30" s="124"/>
      <c r="G30" s="124"/>
      <c r="H30" s="124"/>
      <c r="I30" s="124"/>
    </row>
    <row r="31" spans="1:9" ht="15.6" x14ac:dyDescent="0.3">
      <c r="A31" s="124"/>
      <c r="B31" s="124"/>
      <c r="C31" s="124"/>
      <c r="D31" s="124"/>
      <c r="E31" s="124"/>
      <c r="F31" s="124"/>
      <c r="G31" s="124"/>
      <c r="H31" s="124"/>
      <c r="I31" s="124"/>
    </row>
    <row r="32" spans="1:9" ht="15.75" customHeight="1" x14ac:dyDescent="0.3">
      <c r="A32" s="228" t="s">
        <v>276</v>
      </c>
      <c r="B32" s="228"/>
      <c r="C32" s="228"/>
      <c r="D32" s="228"/>
      <c r="E32" s="228"/>
      <c r="F32" s="228"/>
      <c r="G32" s="228"/>
      <c r="H32" s="228"/>
      <c r="I32" s="228"/>
    </row>
    <row r="33" spans="1:9" ht="16.2" thickBot="1" x14ac:dyDescent="0.35">
      <c r="A33" s="124"/>
      <c r="B33" s="124"/>
      <c r="C33" s="124"/>
      <c r="D33" s="124"/>
      <c r="E33" s="124"/>
      <c r="F33" s="124"/>
      <c r="G33" s="124"/>
      <c r="H33" s="124"/>
      <c r="I33" s="124"/>
    </row>
    <row r="34" spans="1:9" ht="16.2" thickBot="1" x14ac:dyDescent="0.35">
      <c r="A34" s="225" t="s">
        <v>276</v>
      </c>
      <c r="B34" s="226"/>
      <c r="C34" s="226"/>
      <c r="D34" s="227"/>
      <c r="E34" s="124"/>
      <c r="F34" s="124"/>
      <c r="G34" s="124"/>
      <c r="H34" s="124"/>
      <c r="I34" s="124"/>
    </row>
    <row r="35" spans="1:9" ht="16.2" thickBot="1" x14ac:dyDescent="0.35">
      <c r="A35" s="125" t="s">
        <v>258</v>
      </c>
      <c r="B35" s="126" t="s">
        <v>262</v>
      </c>
      <c r="C35" s="126" t="s">
        <v>266</v>
      </c>
      <c r="D35" s="128" t="s">
        <v>269</v>
      </c>
      <c r="E35" s="124"/>
      <c r="F35" s="124"/>
      <c r="G35" s="124"/>
      <c r="H35" s="124"/>
      <c r="I35" s="124"/>
    </row>
    <row r="36" spans="1:9" ht="16.2" thickBot="1" x14ac:dyDescent="0.35">
      <c r="A36" s="129" t="s">
        <v>218</v>
      </c>
      <c r="B36" s="130"/>
      <c r="C36" s="130"/>
      <c r="D36" s="131"/>
      <c r="E36" s="124"/>
      <c r="F36" s="124"/>
      <c r="G36" s="124"/>
      <c r="H36" s="124"/>
      <c r="I36" s="124"/>
    </row>
    <row r="37" spans="1:9" ht="16.2" thickBot="1" x14ac:dyDescent="0.35">
      <c r="A37" s="124"/>
      <c r="B37" s="124"/>
      <c r="C37" s="124"/>
      <c r="D37" s="124"/>
      <c r="E37" s="124"/>
      <c r="F37" s="124"/>
      <c r="G37" s="124"/>
      <c r="H37" s="124"/>
      <c r="I37" s="124"/>
    </row>
    <row r="38" spans="1:9" ht="16.2" thickBot="1" x14ac:dyDescent="0.35">
      <c r="A38" s="225" t="s">
        <v>277</v>
      </c>
      <c r="B38" s="226"/>
      <c r="C38" s="226"/>
      <c r="D38" s="226"/>
      <c r="E38" s="226"/>
      <c r="F38" s="226"/>
      <c r="G38" s="226"/>
      <c r="H38" s="137"/>
      <c r="I38" s="124"/>
    </row>
    <row r="39" spans="1:9" ht="16.2" thickBot="1" x14ac:dyDescent="0.35">
      <c r="A39" s="125" t="s">
        <v>258</v>
      </c>
      <c r="B39" s="126" t="s">
        <v>278</v>
      </c>
      <c r="C39" s="126" t="s">
        <v>279</v>
      </c>
      <c r="D39" s="126" t="s">
        <v>280</v>
      </c>
      <c r="E39" s="126" t="s">
        <v>281</v>
      </c>
      <c r="F39" s="138" t="s">
        <v>282</v>
      </c>
      <c r="G39" s="128" t="s">
        <v>36</v>
      </c>
      <c r="H39" s="124"/>
      <c r="I39" s="124"/>
    </row>
    <row r="40" spans="1:9" ht="16.2" thickBot="1" x14ac:dyDescent="0.35">
      <c r="A40" s="129" t="s">
        <v>218</v>
      </c>
      <c r="B40" s="142">
        <f>D15</f>
        <v>0</v>
      </c>
      <c r="C40" s="142">
        <f>D29</f>
        <v>0</v>
      </c>
      <c r="D40" s="130">
        <v>0</v>
      </c>
      <c r="E40" s="130">
        <f>D36</f>
        <v>0</v>
      </c>
      <c r="F40" s="139">
        <v>0</v>
      </c>
      <c r="G40" s="141">
        <f>SUM(B40:F40)</f>
        <v>0</v>
      </c>
      <c r="H40" s="124"/>
      <c r="I40" s="124"/>
    </row>
  </sheetData>
  <mergeCells count="12">
    <mergeCell ref="A38:G38"/>
    <mergeCell ref="A1:I1"/>
    <mergeCell ref="A3:G3"/>
    <mergeCell ref="A5:E5"/>
    <mergeCell ref="A9:E9"/>
    <mergeCell ref="A13:D13"/>
    <mergeCell ref="A17:G17"/>
    <mergeCell ref="A19:D19"/>
    <mergeCell ref="A23:D23"/>
    <mergeCell ref="A27:D27"/>
    <mergeCell ref="A32:I32"/>
    <mergeCell ref="A34:D34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888BF-567F-4A86-A2AA-2934B979D7BF}">
  <dimension ref="B1:H15"/>
  <sheetViews>
    <sheetView workbookViewId="0">
      <selection activeCell="B5" sqref="B5"/>
    </sheetView>
  </sheetViews>
  <sheetFormatPr defaultRowHeight="14.4" x14ac:dyDescent="0.3"/>
  <cols>
    <col min="3" max="3" width="12.5546875" customWidth="1"/>
    <col min="4" max="4" width="14.109375" customWidth="1"/>
    <col min="5" max="5" width="14.88671875" customWidth="1"/>
    <col min="6" max="6" width="28" customWidth="1"/>
    <col min="7" max="7" width="14" customWidth="1"/>
    <col min="8" max="8" width="11.33203125" customWidth="1"/>
  </cols>
  <sheetData>
    <row r="1" spans="2:8" ht="15" thickBot="1" x14ac:dyDescent="0.35"/>
    <row r="2" spans="2:8" ht="20.399999999999999" thickBot="1" x14ac:dyDescent="0.45">
      <c r="B2" s="257" t="s">
        <v>203</v>
      </c>
      <c r="C2" s="260"/>
      <c r="D2" s="260"/>
      <c r="E2" s="260"/>
      <c r="F2" s="260"/>
      <c r="G2" s="260"/>
      <c r="H2" s="261"/>
    </row>
    <row r="3" spans="2:8" ht="17.399999999999999" thickBot="1" x14ac:dyDescent="0.35">
      <c r="B3" s="61"/>
      <c r="C3" s="61"/>
      <c r="D3" s="61"/>
      <c r="E3" s="61"/>
      <c r="F3" s="61"/>
      <c r="G3" s="62"/>
      <c r="H3" s="62"/>
    </row>
    <row r="4" spans="2:8" ht="16.8" x14ac:dyDescent="0.3">
      <c r="B4" s="242" t="s">
        <v>286</v>
      </c>
      <c r="C4" s="243"/>
      <c r="D4" s="243"/>
      <c r="E4" s="243"/>
      <c r="F4" s="243"/>
      <c r="G4" s="243"/>
      <c r="H4" s="244"/>
    </row>
    <row r="5" spans="2:8" ht="33.6" x14ac:dyDescent="0.3">
      <c r="B5" s="66" t="s">
        <v>92</v>
      </c>
      <c r="C5" s="67" t="s">
        <v>152</v>
      </c>
      <c r="D5" s="67" t="s">
        <v>153</v>
      </c>
      <c r="E5" s="67" t="s">
        <v>154</v>
      </c>
      <c r="F5" s="67" t="s">
        <v>155</v>
      </c>
      <c r="G5" s="67" t="s">
        <v>156</v>
      </c>
      <c r="H5" s="68" t="s">
        <v>157</v>
      </c>
    </row>
    <row r="6" spans="2:8" ht="16.8" x14ac:dyDescent="0.3">
      <c r="B6" s="245"/>
      <c r="C6" s="246"/>
      <c r="D6" s="246"/>
      <c r="E6" s="246"/>
      <c r="F6" s="246"/>
      <c r="G6" s="246"/>
      <c r="H6" s="68"/>
    </row>
    <row r="7" spans="2:8" ht="16.8" x14ac:dyDescent="0.3">
      <c r="B7" s="73" t="s">
        <v>161</v>
      </c>
      <c r="C7" s="63">
        <v>467387</v>
      </c>
      <c r="D7" s="64">
        <v>3</v>
      </c>
      <c r="E7" s="64">
        <f t="shared" ref="E7:E13" si="0">SUM(2*D7)</f>
        <v>6</v>
      </c>
      <c r="F7" s="72" t="s">
        <v>181</v>
      </c>
      <c r="G7" s="65"/>
      <c r="H7" s="74"/>
    </row>
    <row r="8" spans="2:8" ht="16.8" x14ac:dyDescent="0.3">
      <c r="B8" s="73" t="s">
        <v>160</v>
      </c>
      <c r="C8" s="63">
        <v>255987</v>
      </c>
      <c r="D8" s="64">
        <v>2</v>
      </c>
      <c r="E8" s="64">
        <f t="shared" si="0"/>
        <v>4</v>
      </c>
      <c r="F8" s="72" t="s">
        <v>182</v>
      </c>
      <c r="G8" s="65"/>
      <c r="H8" s="74"/>
    </row>
    <row r="9" spans="2:8" ht="16.8" x14ac:dyDescent="0.3">
      <c r="B9" s="73" t="s">
        <v>165</v>
      </c>
      <c r="C9" s="63">
        <v>430180</v>
      </c>
      <c r="D9" s="64">
        <v>3</v>
      </c>
      <c r="E9" s="64">
        <f t="shared" si="0"/>
        <v>6</v>
      </c>
      <c r="F9" s="72" t="s">
        <v>183</v>
      </c>
      <c r="G9" s="65"/>
      <c r="H9" s="74"/>
    </row>
    <row r="10" spans="2:8" ht="16.8" x14ac:dyDescent="0.3">
      <c r="B10" s="73" t="s">
        <v>167</v>
      </c>
      <c r="C10" s="63">
        <v>382962</v>
      </c>
      <c r="D10" s="64">
        <v>1</v>
      </c>
      <c r="E10" s="64">
        <f t="shared" si="0"/>
        <v>2</v>
      </c>
      <c r="F10" s="72" t="s">
        <v>184</v>
      </c>
      <c r="G10" s="65"/>
      <c r="H10" s="74"/>
    </row>
    <row r="11" spans="2:8" ht="28.8" x14ac:dyDescent="0.3">
      <c r="B11" s="73" t="s">
        <v>185</v>
      </c>
      <c r="C11" s="63">
        <v>453118</v>
      </c>
      <c r="D11" s="64">
        <v>1</v>
      </c>
      <c r="E11" s="64">
        <f t="shared" si="0"/>
        <v>2</v>
      </c>
      <c r="F11" s="72" t="s">
        <v>186</v>
      </c>
      <c r="G11" s="65"/>
      <c r="H11" s="74"/>
    </row>
    <row r="12" spans="2:8" ht="28.8" x14ac:dyDescent="0.3">
      <c r="B12" s="73" t="s">
        <v>187</v>
      </c>
      <c r="C12" s="63">
        <v>365522</v>
      </c>
      <c r="D12" s="64">
        <v>1</v>
      </c>
      <c r="E12" s="64">
        <f t="shared" si="0"/>
        <v>2</v>
      </c>
      <c r="F12" s="72" t="s">
        <v>188</v>
      </c>
      <c r="G12" s="65"/>
      <c r="H12" s="74"/>
    </row>
    <row r="13" spans="2:8" ht="28.8" x14ac:dyDescent="0.3">
      <c r="B13" s="73" t="s">
        <v>189</v>
      </c>
      <c r="C13" s="63">
        <v>481609</v>
      </c>
      <c r="D13" s="64">
        <v>1</v>
      </c>
      <c r="E13" s="64">
        <f t="shared" si="0"/>
        <v>2</v>
      </c>
      <c r="F13" s="72" t="s">
        <v>190</v>
      </c>
      <c r="G13" s="65"/>
      <c r="H13" s="74"/>
    </row>
    <row r="14" spans="2:8" ht="16.8" x14ac:dyDescent="0.3">
      <c r="B14" s="262" t="s">
        <v>171</v>
      </c>
      <c r="C14" s="263"/>
      <c r="D14" s="263"/>
      <c r="E14" s="263"/>
      <c r="F14" s="263"/>
      <c r="G14" s="263"/>
      <c r="H14" s="69">
        <f>SUM(H6:H13)</f>
        <v>0</v>
      </c>
    </row>
    <row r="15" spans="2:8" ht="17.399999999999999" thickBot="1" x14ac:dyDescent="0.35">
      <c r="B15" s="264" t="s">
        <v>172</v>
      </c>
      <c r="C15" s="265"/>
      <c r="D15" s="265"/>
      <c r="E15" s="265"/>
      <c r="F15" s="265"/>
      <c r="G15" s="266"/>
      <c r="H15" s="70">
        <f>H14/12</f>
        <v>0</v>
      </c>
    </row>
  </sheetData>
  <mergeCells count="5">
    <mergeCell ref="B2:H2"/>
    <mergeCell ref="B4:H4"/>
    <mergeCell ref="B6:G6"/>
    <mergeCell ref="B14:G14"/>
    <mergeCell ref="B15:G15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34E9C-0828-4013-B580-45DC07FA6C9C}">
  <dimension ref="B1:E162"/>
  <sheetViews>
    <sheetView topLeftCell="A60" workbookViewId="0">
      <selection activeCell="B51" sqref="B51:E51"/>
    </sheetView>
  </sheetViews>
  <sheetFormatPr defaultRowHeight="14.4" x14ac:dyDescent="0.3"/>
  <cols>
    <col min="2" max="2" width="11.33203125" customWidth="1"/>
    <col min="3" max="3" width="72" customWidth="1"/>
    <col min="4" max="4" width="12" bestFit="1" customWidth="1"/>
    <col min="5" max="5" width="25.33203125" customWidth="1"/>
  </cols>
  <sheetData>
    <row r="1" spans="2:5" ht="20.399999999999999" thickBot="1" x14ac:dyDescent="0.45">
      <c r="B1" s="257" t="s">
        <v>204</v>
      </c>
      <c r="C1" s="258"/>
      <c r="D1" s="258"/>
      <c r="E1" s="259"/>
    </row>
    <row r="2" spans="2:5" ht="15" thickBot="1" x14ac:dyDescent="0.35"/>
    <row r="3" spans="2:5" ht="133.5" customHeight="1" x14ac:dyDescent="0.3">
      <c r="B3" s="209" t="s">
        <v>228</v>
      </c>
      <c r="C3" s="210"/>
      <c r="D3" s="210"/>
      <c r="E3" s="211"/>
    </row>
    <row r="4" spans="2:5" ht="26.25" customHeight="1" thickBot="1" x14ac:dyDescent="0.35">
      <c r="B4" s="212" t="s">
        <v>0</v>
      </c>
      <c r="C4" s="213"/>
      <c r="D4" s="213"/>
      <c r="E4" s="214"/>
    </row>
    <row r="5" spans="2:5" ht="15" thickBot="1" x14ac:dyDescent="0.35">
      <c r="B5" s="17"/>
      <c r="C5" s="17"/>
    </row>
    <row r="6" spans="2:5" ht="28.8" x14ac:dyDescent="0.3">
      <c r="B6" s="27" t="s">
        <v>10</v>
      </c>
      <c r="C6" s="215"/>
      <c r="D6" s="215"/>
      <c r="E6" s="216"/>
    </row>
    <row r="7" spans="2:5" x14ac:dyDescent="0.3">
      <c r="B7" s="28" t="s">
        <v>8</v>
      </c>
      <c r="C7" s="217"/>
      <c r="D7" s="217"/>
      <c r="E7" s="218"/>
    </row>
    <row r="8" spans="2:5" ht="15" thickBot="1" x14ac:dyDescent="0.35">
      <c r="B8" s="29" t="s">
        <v>9</v>
      </c>
      <c r="C8" s="219"/>
      <c r="D8" s="219"/>
      <c r="E8" s="220"/>
    </row>
    <row r="9" spans="2:5" ht="15" thickBot="1" x14ac:dyDescent="0.35">
      <c r="B9" s="221"/>
      <c r="C9" s="221"/>
    </row>
    <row r="10" spans="2:5" ht="15" customHeight="1" x14ac:dyDescent="0.3">
      <c r="B10" s="267" t="s">
        <v>1</v>
      </c>
      <c r="C10" s="268"/>
      <c r="D10" s="268"/>
      <c r="E10" s="269"/>
    </row>
    <row r="11" spans="2:5" ht="15" customHeight="1" x14ac:dyDescent="0.3">
      <c r="B11" s="11" t="s">
        <v>2</v>
      </c>
      <c r="C11" s="20" t="s">
        <v>3</v>
      </c>
      <c r="D11" s="270" t="s">
        <v>192</v>
      </c>
      <c r="E11" s="271"/>
    </row>
    <row r="12" spans="2:5" x14ac:dyDescent="0.3">
      <c r="B12" s="11" t="s">
        <v>4</v>
      </c>
      <c r="C12" s="20" t="s">
        <v>12</v>
      </c>
      <c r="D12" s="270" t="s">
        <v>89</v>
      </c>
      <c r="E12" s="271"/>
    </row>
    <row r="13" spans="2:5" ht="15" customHeight="1" x14ac:dyDescent="0.3">
      <c r="B13" s="11" t="s">
        <v>5</v>
      </c>
      <c r="C13" s="20" t="s">
        <v>14</v>
      </c>
      <c r="D13" s="270" t="s">
        <v>91</v>
      </c>
      <c r="E13" s="271"/>
    </row>
    <row r="14" spans="2:5" ht="15" customHeight="1" x14ac:dyDescent="0.3">
      <c r="B14" s="11" t="s">
        <v>5</v>
      </c>
      <c r="C14" s="20" t="s">
        <v>11</v>
      </c>
      <c r="D14" s="270" t="s">
        <v>193</v>
      </c>
      <c r="E14" s="271"/>
    </row>
    <row r="15" spans="2:5" ht="15" thickBot="1" x14ac:dyDescent="0.35">
      <c r="B15" s="30" t="s">
        <v>6</v>
      </c>
      <c r="C15" s="31" t="s">
        <v>13</v>
      </c>
      <c r="D15" s="277">
        <v>12</v>
      </c>
      <c r="E15" s="278"/>
    </row>
    <row r="16" spans="2:5" ht="15" thickBot="1" x14ac:dyDescent="0.35">
      <c r="B16" s="1"/>
      <c r="C16" s="1"/>
    </row>
    <row r="17" spans="2:5" ht="15" customHeight="1" thickBot="1" x14ac:dyDescent="0.35">
      <c r="B17" s="186" t="s">
        <v>7</v>
      </c>
      <c r="C17" s="187"/>
      <c r="D17" s="187"/>
      <c r="E17" s="188"/>
    </row>
    <row r="18" spans="2:5" ht="28.8" x14ac:dyDescent="0.3">
      <c r="B18" s="274" t="s">
        <v>15</v>
      </c>
      <c r="C18" s="275"/>
      <c r="D18" s="5" t="s">
        <v>16</v>
      </c>
      <c r="E18" s="6" t="s">
        <v>86</v>
      </c>
    </row>
    <row r="19" spans="2:5" ht="15.75" customHeight="1" thickBot="1" x14ac:dyDescent="0.35">
      <c r="B19" s="199" t="s">
        <v>229</v>
      </c>
      <c r="C19" s="276"/>
      <c r="D19" s="7" t="s">
        <v>87</v>
      </c>
      <c r="E19" s="8">
        <v>1</v>
      </c>
    </row>
    <row r="20" spans="2:5" ht="15" thickBot="1" x14ac:dyDescent="0.35">
      <c r="B20" s="16"/>
      <c r="C20" s="16"/>
    </row>
    <row r="21" spans="2:5" ht="15" customHeight="1" thickBot="1" x14ac:dyDescent="0.35">
      <c r="B21" s="186" t="s">
        <v>17</v>
      </c>
      <c r="C21" s="187"/>
      <c r="D21" s="187"/>
      <c r="E21" s="188"/>
    </row>
    <row r="22" spans="2:5" ht="15.75" customHeight="1" x14ac:dyDescent="0.3">
      <c r="B22" s="3">
        <v>1</v>
      </c>
      <c r="C22" s="253" t="s">
        <v>18</v>
      </c>
      <c r="D22" s="272"/>
      <c r="E22" s="9" t="s">
        <v>219</v>
      </c>
    </row>
    <row r="23" spans="2:5" x14ac:dyDescent="0.3">
      <c r="B23" s="2">
        <v>2</v>
      </c>
      <c r="C23" s="191" t="s">
        <v>19</v>
      </c>
      <c r="D23" s="192"/>
      <c r="E23" s="12"/>
    </row>
    <row r="24" spans="2:5" ht="15" thickBot="1" x14ac:dyDescent="0.35">
      <c r="B24" s="2">
        <v>3</v>
      </c>
      <c r="C24" s="191" t="s">
        <v>20</v>
      </c>
      <c r="D24" s="192"/>
      <c r="E24" s="75" t="s">
        <v>218</v>
      </c>
    </row>
    <row r="25" spans="2:5" ht="15" thickBot="1" x14ac:dyDescent="0.35">
      <c r="B25" s="2">
        <v>4</v>
      </c>
      <c r="C25" s="191" t="s">
        <v>21</v>
      </c>
      <c r="D25" s="273"/>
      <c r="E25" s="77" t="s">
        <v>193</v>
      </c>
    </row>
    <row r="26" spans="2:5" ht="15" thickBot="1" x14ac:dyDescent="0.35">
      <c r="B26" s="10">
        <v>5</v>
      </c>
      <c r="C26" s="183" t="s">
        <v>40</v>
      </c>
      <c r="D26" s="184"/>
      <c r="E26" s="76">
        <f>'[1]QUADRO RESUMO'!F7</f>
        <v>1</v>
      </c>
    </row>
    <row r="28" spans="2:5" ht="16.2" thickBot="1" x14ac:dyDescent="0.35">
      <c r="B28" s="167" t="s">
        <v>112</v>
      </c>
      <c r="C28" s="167"/>
      <c r="D28" s="167"/>
      <c r="E28" s="167"/>
    </row>
    <row r="29" spans="2:5" ht="15.6" x14ac:dyDescent="0.3">
      <c r="B29" s="35"/>
      <c r="C29" s="36"/>
      <c r="D29" s="36"/>
      <c r="E29" s="37" t="s">
        <v>218</v>
      </c>
    </row>
    <row r="30" spans="2:5" ht="15.6" x14ac:dyDescent="0.3">
      <c r="B30" s="101">
        <v>1</v>
      </c>
      <c r="C30" s="102" t="s">
        <v>22</v>
      </c>
      <c r="D30" s="102"/>
      <c r="E30" s="38" t="s">
        <v>23</v>
      </c>
    </row>
    <row r="31" spans="2:5" ht="15.6" x14ac:dyDescent="0.3">
      <c r="B31" s="39" t="s">
        <v>2</v>
      </c>
      <c r="C31" s="32" t="s">
        <v>113</v>
      </c>
      <c r="D31" s="32"/>
      <c r="E31" s="40"/>
    </row>
    <row r="32" spans="2:5" ht="15.6" x14ac:dyDescent="0.3">
      <c r="B32" s="39" t="s">
        <v>4</v>
      </c>
      <c r="C32" s="32" t="s">
        <v>114</v>
      </c>
      <c r="D32" s="32"/>
      <c r="E32" s="40"/>
    </row>
    <row r="33" spans="2:5" ht="15.75" customHeight="1" x14ac:dyDescent="0.3">
      <c r="B33" s="39" t="s">
        <v>5</v>
      </c>
      <c r="C33" s="32" t="s">
        <v>115</v>
      </c>
      <c r="D33" s="32"/>
      <c r="E33" s="40"/>
    </row>
    <row r="34" spans="2:5" ht="15.75" customHeight="1" x14ac:dyDescent="0.3">
      <c r="B34" s="39" t="s">
        <v>6</v>
      </c>
      <c r="C34" s="32" t="s">
        <v>116</v>
      </c>
      <c r="D34" s="32"/>
      <c r="E34" s="40"/>
    </row>
    <row r="35" spans="2:5" ht="15.75" customHeight="1" x14ac:dyDescent="0.3">
      <c r="B35" s="39" t="s">
        <v>24</v>
      </c>
      <c r="C35" s="32" t="s">
        <v>117</v>
      </c>
      <c r="D35" s="32"/>
      <c r="E35" s="40"/>
    </row>
    <row r="36" spans="2:5" ht="15.6" x14ac:dyDescent="0.3">
      <c r="B36" s="39" t="s">
        <v>25</v>
      </c>
      <c r="C36" s="32" t="s">
        <v>27</v>
      </c>
      <c r="D36" s="32"/>
      <c r="E36" s="40"/>
    </row>
    <row r="37" spans="2:5" ht="16.5" customHeight="1" x14ac:dyDescent="0.3">
      <c r="B37" s="180" t="s">
        <v>36</v>
      </c>
      <c r="C37" s="181"/>
      <c r="D37" s="102"/>
      <c r="E37" s="41"/>
    </row>
    <row r="38" spans="2:5" ht="16.2" thickBot="1" x14ac:dyDescent="0.35">
      <c r="B38" s="42" t="s">
        <v>26</v>
      </c>
      <c r="C38" s="43" t="s">
        <v>118</v>
      </c>
      <c r="D38" s="48">
        <v>0.36799999999999999</v>
      </c>
      <c r="E38" s="44">
        <f>SUM(E31:E37)</f>
        <v>0</v>
      </c>
    </row>
    <row r="39" spans="2:5" ht="15.6" x14ac:dyDescent="0.3">
      <c r="B39" s="185" t="s">
        <v>119</v>
      </c>
      <c r="C39" s="185"/>
      <c r="D39" s="185"/>
      <c r="E39" s="185"/>
    </row>
    <row r="40" spans="2:5" ht="15.75" customHeight="1" x14ac:dyDescent="0.3">
      <c r="B40" s="174" t="s">
        <v>120</v>
      </c>
      <c r="C40" s="174"/>
      <c r="D40" s="174"/>
      <c r="E40" s="174"/>
    </row>
    <row r="41" spans="2:5" ht="15.6" x14ac:dyDescent="0.3">
      <c r="B41" s="24"/>
      <c r="C41" s="24"/>
      <c r="D41" s="24"/>
      <c r="E41" s="25"/>
    </row>
    <row r="42" spans="2:5" ht="15.6" x14ac:dyDescent="0.3">
      <c r="B42" s="167" t="s">
        <v>41</v>
      </c>
      <c r="C42" s="167"/>
      <c r="D42" s="167"/>
      <c r="E42" s="167"/>
    </row>
    <row r="43" spans="2:5" ht="15.6" x14ac:dyDescent="0.3">
      <c r="B43" s="26"/>
      <c r="C43" s="24"/>
      <c r="D43" s="24"/>
      <c r="E43" s="25"/>
    </row>
    <row r="44" spans="2:5" ht="16.2" thickBot="1" x14ac:dyDescent="0.35">
      <c r="B44" s="167" t="s">
        <v>121</v>
      </c>
      <c r="C44" s="167"/>
      <c r="D44" s="167"/>
      <c r="E44" s="167"/>
    </row>
    <row r="45" spans="2:5" ht="15.6" x14ac:dyDescent="0.3">
      <c r="B45" s="46"/>
      <c r="C45" s="36"/>
      <c r="D45" s="36"/>
      <c r="E45" s="37" t="s">
        <v>218</v>
      </c>
    </row>
    <row r="46" spans="2:5" ht="15.6" x14ac:dyDescent="0.3">
      <c r="B46" s="101" t="s">
        <v>42</v>
      </c>
      <c r="C46" s="102" t="s">
        <v>43</v>
      </c>
      <c r="D46" s="102" t="s">
        <v>122</v>
      </c>
      <c r="E46" s="38" t="s">
        <v>23</v>
      </c>
    </row>
    <row r="47" spans="2:5" ht="15.6" x14ac:dyDescent="0.3">
      <c r="B47" s="39" t="s">
        <v>2</v>
      </c>
      <c r="C47" s="32" t="s">
        <v>39</v>
      </c>
      <c r="D47" s="33">
        <v>8.3299999999999999E-2</v>
      </c>
      <c r="E47" s="99"/>
    </row>
    <row r="48" spans="2:5" ht="15.6" x14ac:dyDescent="0.3">
      <c r="B48" s="39" t="s">
        <v>4</v>
      </c>
      <c r="C48" s="32" t="s">
        <v>44</v>
      </c>
      <c r="D48" s="33">
        <v>0.121</v>
      </c>
      <c r="E48" s="99"/>
    </row>
    <row r="49" spans="2:5" ht="15.75" customHeight="1" x14ac:dyDescent="0.3">
      <c r="B49" s="180" t="s">
        <v>36</v>
      </c>
      <c r="C49" s="181"/>
      <c r="D49" s="34">
        <f>SUM(D47:D48)</f>
        <v>0.20429999999999998</v>
      </c>
      <c r="E49" s="47"/>
    </row>
    <row r="50" spans="2:5" ht="31.8" thickBot="1" x14ac:dyDescent="0.35">
      <c r="B50" s="42" t="s">
        <v>5</v>
      </c>
      <c r="C50" s="43" t="s">
        <v>123</v>
      </c>
      <c r="D50" s="48">
        <f>D49*D66</f>
        <v>7.5182399999999996E-2</v>
      </c>
      <c r="E50" s="100">
        <f>SUM(E47:E49)</f>
        <v>0</v>
      </c>
    </row>
    <row r="51" spans="2:5" ht="15.75" customHeight="1" x14ac:dyDescent="0.3">
      <c r="B51" s="182" t="s">
        <v>124</v>
      </c>
      <c r="C51" s="182"/>
      <c r="D51" s="182"/>
      <c r="E51" s="182"/>
    </row>
    <row r="52" spans="2:5" ht="15.75" customHeight="1" x14ac:dyDescent="0.3">
      <c r="B52" s="174" t="s">
        <v>125</v>
      </c>
      <c r="C52" s="174"/>
      <c r="D52" s="174"/>
      <c r="E52" s="174"/>
    </row>
    <row r="53" spans="2:5" ht="29.25" customHeight="1" x14ac:dyDescent="0.3">
      <c r="B53" s="174" t="s">
        <v>126</v>
      </c>
      <c r="C53" s="174"/>
      <c r="D53" s="174"/>
      <c r="E53" s="174"/>
    </row>
    <row r="54" spans="2:5" ht="15.6" x14ac:dyDescent="0.3">
      <c r="B54" s="24"/>
      <c r="C54" s="24"/>
      <c r="D54" s="24"/>
      <c r="E54" s="25"/>
    </row>
    <row r="55" spans="2:5" ht="15.75" customHeight="1" thickBot="1" x14ac:dyDescent="0.35">
      <c r="B55" s="172" t="s">
        <v>45</v>
      </c>
      <c r="C55" s="172"/>
      <c r="D55" s="172"/>
      <c r="E55" s="172"/>
    </row>
    <row r="56" spans="2:5" ht="15.6" x14ac:dyDescent="0.3">
      <c r="B56" s="175"/>
      <c r="C56" s="176"/>
      <c r="D56" s="177"/>
      <c r="E56" s="37" t="s">
        <v>218</v>
      </c>
    </row>
    <row r="57" spans="2:5" ht="31.2" x14ac:dyDescent="0.3">
      <c r="B57" s="101" t="s">
        <v>46</v>
      </c>
      <c r="C57" s="102" t="s">
        <v>47</v>
      </c>
      <c r="D57" s="102" t="s">
        <v>48</v>
      </c>
      <c r="E57" s="38" t="s">
        <v>23</v>
      </c>
    </row>
    <row r="58" spans="2:5" ht="15.75" customHeight="1" x14ac:dyDescent="0.3">
      <c r="B58" s="39" t="s">
        <v>2</v>
      </c>
      <c r="C58" s="32" t="s">
        <v>30</v>
      </c>
      <c r="D58" s="49">
        <v>0.2</v>
      </c>
      <c r="E58" s="178" t="s">
        <v>127</v>
      </c>
    </row>
    <row r="59" spans="2:5" ht="15.6" x14ac:dyDescent="0.3">
      <c r="B59" s="39" t="s">
        <v>4</v>
      </c>
      <c r="C59" s="32" t="s">
        <v>32</v>
      </c>
      <c r="D59" s="49">
        <v>2.5000000000000001E-2</v>
      </c>
      <c r="E59" s="178"/>
    </row>
    <row r="60" spans="2:5" ht="15.75" customHeight="1" x14ac:dyDescent="0.3">
      <c r="B60" s="39" t="s">
        <v>5</v>
      </c>
      <c r="C60" s="32" t="s">
        <v>49</v>
      </c>
      <c r="D60" s="33">
        <v>0.03</v>
      </c>
      <c r="E60" s="178"/>
    </row>
    <row r="61" spans="2:5" ht="15.75" customHeight="1" x14ac:dyDescent="0.3">
      <c r="B61" s="39" t="s">
        <v>6</v>
      </c>
      <c r="C61" s="32" t="s">
        <v>50</v>
      </c>
      <c r="D61" s="49">
        <v>1.4999999999999999E-2</v>
      </c>
      <c r="E61" s="178"/>
    </row>
    <row r="62" spans="2:5" ht="15.6" x14ac:dyDescent="0.3">
      <c r="B62" s="39" t="s">
        <v>24</v>
      </c>
      <c r="C62" s="32" t="s">
        <v>51</v>
      </c>
      <c r="D62" s="49">
        <v>0.01</v>
      </c>
      <c r="E62" s="178"/>
    </row>
    <row r="63" spans="2:5" ht="15.6" x14ac:dyDescent="0.3">
      <c r="B63" s="39" t="s">
        <v>25</v>
      </c>
      <c r="C63" s="32" t="s">
        <v>35</v>
      </c>
      <c r="D63" s="49">
        <v>6.0000000000000001E-3</v>
      </c>
      <c r="E63" s="178"/>
    </row>
    <row r="64" spans="2:5" ht="15.6" x14ac:dyDescent="0.3">
      <c r="B64" s="39" t="s">
        <v>26</v>
      </c>
      <c r="C64" s="32" t="s">
        <v>31</v>
      </c>
      <c r="D64" s="49">
        <v>2E-3</v>
      </c>
      <c r="E64" s="178"/>
    </row>
    <row r="65" spans="2:5" ht="15.6" x14ac:dyDescent="0.3">
      <c r="B65" s="39" t="s">
        <v>34</v>
      </c>
      <c r="C65" s="32" t="s">
        <v>33</v>
      </c>
      <c r="D65" s="49">
        <v>0.08</v>
      </c>
      <c r="E65" s="178"/>
    </row>
    <row r="66" spans="2:5" ht="16.2" thickBot="1" x14ac:dyDescent="0.35">
      <c r="B66" s="170" t="s">
        <v>128</v>
      </c>
      <c r="C66" s="171"/>
      <c r="D66" s="50">
        <f>SUM(D58:D65)</f>
        <v>0.36800000000000005</v>
      </c>
      <c r="E66" s="179"/>
    </row>
    <row r="67" spans="2:5" ht="15.75" customHeight="1" x14ac:dyDescent="0.3">
      <c r="B67" s="173" t="s">
        <v>129</v>
      </c>
      <c r="C67" s="173"/>
      <c r="D67" s="173"/>
      <c r="E67" s="173"/>
    </row>
    <row r="68" spans="2:5" ht="15.6" x14ac:dyDescent="0.3">
      <c r="B68" s="24"/>
      <c r="C68" s="24"/>
      <c r="D68" s="24"/>
      <c r="E68" s="25"/>
    </row>
    <row r="69" spans="2:5" ht="16.2" thickBot="1" x14ac:dyDescent="0.35">
      <c r="B69" s="167" t="s">
        <v>52</v>
      </c>
      <c r="C69" s="167"/>
      <c r="D69" s="167"/>
      <c r="E69" s="167"/>
    </row>
    <row r="70" spans="2:5" ht="15.75" customHeight="1" x14ac:dyDescent="0.3">
      <c r="B70" s="46"/>
      <c r="C70" s="36"/>
      <c r="D70" s="36"/>
      <c r="E70" s="37" t="s">
        <v>218</v>
      </c>
    </row>
    <row r="71" spans="2:5" ht="15.6" x14ac:dyDescent="0.3">
      <c r="B71" s="101" t="s">
        <v>53</v>
      </c>
      <c r="C71" s="102" t="s">
        <v>28</v>
      </c>
      <c r="D71" s="102"/>
      <c r="E71" s="38" t="s">
        <v>23</v>
      </c>
    </row>
    <row r="72" spans="2:5" ht="15.6" x14ac:dyDescent="0.3">
      <c r="B72" s="39" t="s">
        <v>2</v>
      </c>
      <c r="C72" s="32" t="s">
        <v>130</v>
      </c>
      <c r="D72" s="32"/>
      <c r="E72" s="51"/>
    </row>
    <row r="73" spans="2:5" ht="15.6" x14ac:dyDescent="0.3">
      <c r="B73" s="39" t="s">
        <v>4</v>
      </c>
      <c r="C73" s="32" t="s">
        <v>131</v>
      </c>
      <c r="D73" s="32"/>
      <c r="E73" s="99"/>
    </row>
    <row r="74" spans="2:5" ht="15.6" x14ac:dyDescent="0.3">
      <c r="B74" s="39" t="s">
        <v>5</v>
      </c>
      <c r="C74" s="32" t="s">
        <v>132</v>
      </c>
      <c r="D74" s="32"/>
      <c r="E74" s="99"/>
    </row>
    <row r="75" spans="2:5" ht="15.6" x14ac:dyDescent="0.3">
      <c r="B75" s="39" t="s">
        <v>6</v>
      </c>
      <c r="C75" s="32" t="s">
        <v>133</v>
      </c>
      <c r="D75" s="32"/>
      <c r="E75" s="99"/>
    </row>
    <row r="76" spans="2:5" ht="15.6" x14ac:dyDescent="0.3">
      <c r="B76" s="39" t="s">
        <v>24</v>
      </c>
      <c r="C76" s="32" t="s">
        <v>90</v>
      </c>
      <c r="D76" s="32"/>
      <c r="E76" s="99"/>
    </row>
    <row r="77" spans="2:5" ht="16.2" thickBot="1" x14ac:dyDescent="0.35">
      <c r="B77" s="170" t="s">
        <v>36</v>
      </c>
      <c r="C77" s="171"/>
      <c r="D77" s="50">
        <f>SUM(D72:D76)</f>
        <v>0</v>
      </c>
      <c r="E77" s="100">
        <f>SUM(E74:E76)</f>
        <v>0</v>
      </c>
    </row>
    <row r="78" spans="2:5" ht="15.75" customHeight="1" x14ac:dyDescent="0.3">
      <c r="B78" s="173" t="s">
        <v>134</v>
      </c>
      <c r="C78" s="173"/>
      <c r="D78" s="173"/>
      <c r="E78" s="173"/>
    </row>
    <row r="79" spans="2:5" ht="15.75" customHeight="1" x14ac:dyDescent="0.3">
      <c r="B79" s="173" t="s">
        <v>135</v>
      </c>
      <c r="C79" s="173"/>
      <c r="D79" s="173"/>
      <c r="E79" s="173"/>
    </row>
    <row r="80" spans="2:5" ht="15.6" x14ac:dyDescent="0.3">
      <c r="B80" s="24"/>
      <c r="C80" s="24"/>
      <c r="D80" s="24"/>
      <c r="E80" s="25"/>
    </row>
    <row r="81" spans="2:5" ht="16.2" thickBot="1" x14ac:dyDescent="0.35">
      <c r="B81" s="167" t="s">
        <v>54</v>
      </c>
      <c r="C81" s="167"/>
      <c r="D81" s="167"/>
      <c r="E81" s="167"/>
    </row>
    <row r="82" spans="2:5" ht="15.75" customHeight="1" x14ac:dyDescent="0.3">
      <c r="B82" s="168"/>
      <c r="C82" s="169"/>
      <c r="D82" s="169"/>
      <c r="E82" s="37" t="s">
        <v>218</v>
      </c>
    </row>
    <row r="83" spans="2:5" ht="15.6" x14ac:dyDescent="0.3">
      <c r="B83" s="101">
        <v>2</v>
      </c>
      <c r="C83" s="102" t="s">
        <v>55</v>
      </c>
      <c r="D83" s="102"/>
      <c r="E83" s="38" t="s">
        <v>23</v>
      </c>
    </row>
    <row r="84" spans="2:5" ht="15.6" x14ac:dyDescent="0.3">
      <c r="B84" s="39" t="s">
        <v>42</v>
      </c>
      <c r="C84" s="32" t="s">
        <v>43</v>
      </c>
      <c r="D84" s="32"/>
      <c r="E84" s="99"/>
    </row>
    <row r="85" spans="2:5" ht="31.2" x14ac:dyDescent="0.3">
      <c r="B85" s="39" t="s">
        <v>46</v>
      </c>
      <c r="C85" s="32" t="s">
        <v>136</v>
      </c>
      <c r="D85" s="32"/>
      <c r="E85" s="99"/>
    </row>
    <row r="86" spans="2:5" ht="15.6" x14ac:dyDescent="0.3">
      <c r="B86" s="39" t="s">
        <v>53</v>
      </c>
      <c r="C86" s="32" t="s">
        <v>28</v>
      </c>
      <c r="D86" s="32"/>
      <c r="E86" s="99"/>
    </row>
    <row r="87" spans="2:5" ht="16.2" thickBot="1" x14ac:dyDescent="0.35">
      <c r="B87" s="170" t="s">
        <v>36</v>
      </c>
      <c r="C87" s="171"/>
      <c r="D87" s="50">
        <f>SUM(D82:D86)</f>
        <v>0</v>
      </c>
      <c r="E87" s="100">
        <f>SUM(E84:E86)</f>
        <v>0</v>
      </c>
    </row>
    <row r="88" spans="2:5" ht="48" customHeight="1" x14ac:dyDescent="0.3">
      <c r="B88" s="173" t="s">
        <v>137</v>
      </c>
      <c r="C88" s="173"/>
      <c r="D88" s="173"/>
      <c r="E88" s="173"/>
    </row>
    <row r="89" spans="2:5" ht="15.6" x14ac:dyDescent="0.3">
      <c r="B89" s="173"/>
      <c r="C89" s="173"/>
      <c r="D89" s="173"/>
      <c r="E89" s="173"/>
    </row>
    <row r="90" spans="2:5" ht="16.2" thickBot="1" x14ac:dyDescent="0.35">
      <c r="B90" s="167" t="s">
        <v>56</v>
      </c>
      <c r="C90" s="167"/>
      <c r="D90" s="167"/>
      <c r="E90" s="167"/>
    </row>
    <row r="91" spans="2:5" ht="15.6" x14ac:dyDescent="0.3">
      <c r="B91" s="168"/>
      <c r="C91" s="169"/>
      <c r="D91" s="169"/>
      <c r="E91" s="37" t="s">
        <v>218</v>
      </c>
    </row>
    <row r="92" spans="2:5" ht="15.6" x14ac:dyDescent="0.3">
      <c r="B92" s="101">
        <v>3</v>
      </c>
      <c r="C92" s="102" t="s">
        <v>38</v>
      </c>
      <c r="D92" s="102" t="s">
        <v>122</v>
      </c>
      <c r="E92" s="38" t="s">
        <v>23</v>
      </c>
    </row>
    <row r="93" spans="2:5" ht="15.6" x14ac:dyDescent="0.3">
      <c r="B93" s="39" t="s">
        <v>2</v>
      </c>
      <c r="C93" s="53" t="s">
        <v>57</v>
      </c>
      <c r="D93" s="33">
        <v>1.8100000000000002E-2</v>
      </c>
      <c r="E93" s="99"/>
    </row>
    <row r="94" spans="2:5" ht="15.6" x14ac:dyDescent="0.3">
      <c r="B94" s="39" t="s">
        <v>4</v>
      </c>
      <c r="C94" s="53" t="s">
        <v>58</v>
      </c>
      <c r="D94" s="33">
        <v>1.4E-3</v>
      </c>
      <c r="E94" s="99"/>
    </row>
    <row r="95" spans="2:5" ht="15.6" x14ac:dyDescent="0.3">
      <c r="B95" s="39" t="s">
        <v>5</v>
      </c>
      <c r="C95" s="53" t="s">
        <v>59</v>
      </c>
      <c r="D95" s="33">
        <v>4.0500000000000001E-2</v>
      </c>
      <c r="E95" s="99"/>
    </row>
    <row r="96" spans="2:5" ht="15.75" customHeight="1" x14ac:dyDescent="0.3">
      <c r="B96" s="39" t="s">
        <v>6</v>
      </c>
      <c r="C96" s="53" t="s">
        <v>60</v>
      </c>
      <c r="D96" s="33">
        <v>1.9E-3</v>
      </c>
      <c r="E96" s="99"/>
    </row>
    <row r="97" spans="2:5" ht="15.75" customHeight="1" x14ac:dyDescent="0.3">
      <c r="B97" s="39" t="s">
        <v>24</v>
      </c>
      <c r="C97" s="53" t="s">
        <v>138</v>
      </c>
      <c r="D97" s="33">
        <f>D96*D66</f>
        <v>6.9920000000000008E-4</v>
      </c>
      <c r="E97" s="99"/>
    </row>
    <row r="98" spans="2:5" ht="15.6" x14ac:dyDescent="0.3">
      <c r="B98" s="39" t="s">
        <v>25</v>
      </c>
      <c r="C98" s="53" t="s">
        <v>61</v>
      </c>
      <c r="D98" s="33">
        <v>4.4999999999999997E-3</v>
      </c>
      <c r="E98" s="99"/>
    </row>
    <row r="99" spans="2:5" ht="16.2" thickBot="1" x14ac:dyDescent="0.35">
      <c r="B99" s="170" t="s">
        <v>36</v>
      </c>
      <c r="C99" s="171"/>
      <c r="D99" s="50">
        <f>SUM(D93:D98)</f>
        <v>6.7099199999999998E-2</v>
      </c>
      <c r="E99" s="100">
        <f>SUM(E92:E98)</f>
        <v>0</v>
      </c>
    </row>
    <row r="100" spans="2:5" ht="15.75" customHeight="1" x14ac:dyDescent="0.3">
      <c r="B100" s="173" t="s">
        <v>254</v>
      </c>
      <c r="C100" s="173"/>
      <c r="D100" s="173"/>
      <c r="E100" s="173"/>
    </row>
    <row r="101" spans="2:5" ht="15.6" x14ac:dyDescent="0.3">
      <c r="B101" s="24"/>
      <c r="C101" s="24"/>
      <c r="D101" s="24"/>
      <c r="E101" s="25"/>
    </row>
    <row r="102" spans="2:5" ht="15.6" x14ac:dyDescent="0.3">
      <c r="B102" s="167" t="s">
        <v>84</v>
      </c>
      <c r="C102" s="167"/>
      <c r="D102" s="167"/>
      <c r="E102" s="167"/>
    </row>
    <row r="103" spans="2:5" ht="15.6" x14ac:dyDescent="0.3">
      <c r="B103" s="24"/>
      <c r="C103" s="24"/>
      <c r="D103" s="24"/>
      <c r="E103" s="25"/>
    </row>
    <row r="104" spans="2:5" ht="16.2" thickBot="1" x14ac:dyDescent="0.35">
      <c r="B104" s="167" t="s">
        <v>139</v>
      </c>
      <c r="C104" s="167"/>
      <c r="D104" s="167"/>
      <c r="E104" s="167"/>
    </row>
    <row r="105" spans="2:5" ht="15" customHeight="1" x14ac:dyDescent="0.3">
      <c r="B105" s="204"/>
      <c r="C105" s="205"/>
      <c r="D105" s="205"/>
      <c r="E105" s="37" t="s">
        <v>218</v>
      </c>
    </row>
    <row r="106" spans="2:5" ht="15.75" customHeight="1" x14ac:dyDescent="0.3">
      <c r="B106" s="101" t="s">
        <v>29</v>
      </c>
      <c r="C106" s="102" t="s">
        <v>62</v>
      </c>
      <c r="D106" s="102" t="s">
        <v>122</v>
      </c>
      <c r="E106" s="38" t="s">
        <v>23</v>
      </c>
    </row>
    <row r="107" spans="2:5" ht="15.6" x14ac:dyDescent="0.3">
      <c r="B107" s="39" t="s">
        <v>2</v>
      </c>
      <c r="C107" s="32" t="s">
        <v>63</v>
      </c>
      <c r="D107" s="33">
        <v>9.4999999999999998E-3</v>
      </c>
      <c r="E107" s="99"/>
    </row>
    <row r="108" spans="2:5" ht="15.6" x14ac:dyDescent="0.3">
      <c r="B108" s="39" t="s">
        <v>4</v>
      </c>
      <c r="C108" s="32" t="s">
        <v>64</v>
      </c>
      <c r="D108" s="33">
        <v>4.1700000000000001E-2</v>
      </c>
      <c r="E108" s="99"/>
    </row>
    <row r="109" spans="2:5" ht="15.6" x14ac:dyDescent="0.3">
      <c r="B109" s="39" t="s">
        <v>5</v>
      </c>
      <c r="C109" s="32" t="s">
        <v>65</v>
      </c>
      <c r="D109" s="33">
        <v>1E-3</v>
      </c>
      <c r="E109" s="99"/>
    </row>
    <row r="110" spans="2:5" ht="15.6" x14ac:dyDescent="0.3">
      <c r="B110" s="39" t="s">
        <v>6</v>
      </c>
      <c r="C110" s="32" t="s">
        <v>66</v>
      </c>
      <c r="D110" s="33">
        <v>6.3E-3</v>
      </c>
      <c r="E110" s="99"/>
    </row>
    <row r="111" spans="2:5" ht="15.6" x14ac:dyDescent="0.3">
      <c r="B111" s="39" t="s">
        <v>24</v>
      </c>
      <c r="C111" s="32" t="s">
        <v>67</v>
      </c>
      <c r="D111" s="33">
        <v>2.0000000000000001E-4</v>
      </c>
      <c r="E111" s="99"/>
    </row>
    <row r="112" spans="2:5" ht="15.6" x14ac:dyDescent="0.3">
      <c r="B112" s="39" t="s">
        <v>25</v>
      </c>
      <c r="C112" s="32" t="s">
        <v>140</v>
      </c>
      <c r="D112" s="33">
        <v>0</v>
      </c>
      <c r="E112" s="99"/>
    </row>
    <row r="113" spans="2:5" ht="16.2" thickBot="1" x14ac:dyDescent="0.35">
      <c r="B113" s="170" t="s">
        <v>128</v>
      </c>
      <c r="C113" s="171"/>
      <c r="D113" s="50">
        <f>SUM(D107:D112)</f>
        <v>5.8700000000000002E-2</v>
      </c>
      <c r="E113" s="100">
        <f>SUM(E107:E112)</f>
        <v>0</v>
      </c>
    </row>
    <row r="114" spans="2:5" ht="33" customHeight="1" x14ac:dyDescent="0.3">
      <c r="B114" s="173" t="s">
        <v>141</v>
      </c>
      <c r="C114" s="173"/>
      <c r="D114" s="173"/>
      <c r="E114" s="173"/>
    </row>
    <row r="115" spans="2:5" ht="15.75" customHeight="1" x14ac:dyDescent="0.3">
      <c r="B115" s="173" t="s">
        <v>255</v>
      </c>
      <c r="C115" s="173"/>
      <c r="D115" s="173"/>
      <c r="E115" s="173"/>
    </row>
    <row r="116" spans="2:5" ht="15.6" x14ac:dyDescent="0.3">
      <c r="B116" s="24"/>
      <c r="C116" s="24"/>
      <c r="D116" s="24"/>
      <c r="E116" s="24"/>
    </row>
    <row r="117" spans="2:5" ht="16.2" thickBot="1" x14ac:dyDescent="0.35">
      <c r="B117" s="167" t="s">
        <v>68</v>
      </c>
      <c r="C117" s="167"/>
      <c r="D117" s="167"/>
      <c r="E117" s="167"/>
    </row>
    <row r="118" spans="2:5" ht="15.6" x14ac:dyDescent="0.3">
      <c r="B118" s="204"/>
      <c r="C118" s="205"/>
      <c r="D118" s="205"/>
      <c r="E118" s="37" t="s">
        <v>218</v>
      </c>
    </row>
    <row r="119" spans="2:5" ht="15.6" x14ac:dyDescent="0.3">
      <c r="B119" s="101" t="s">
        <v>37</v>
      </c>
      <c r="C119" s="102" t="s">
        <v>142</v>
      </c>
      <c r="D119" s="102"/>
      <c r="E119" s="38" t="s">
        <v>23</v>
      </c>
    </row>
    <row r="120" spans="2:5" ht="15.6" x14ac:dyDescent="0.3">
      <c r="B120" s="39" t="s">
        <v>2</v>
      </c>
      <c r="C120" s="32" t="s">
        <v>69</v>
      </c>
      <c r="D120" s="32"/>
      <c r="E120" s="99"/>
    </row>
    <row r="121" spans="2:5" ht="16.2" thickBot="1" x14ac:dyDescent="0.35">
      <c r="B121" s="170" t="s">
        <v>36</v>
      </c>
      <c r="C121" s="171"/>
      <c r="D121" s="121">
        <f>(D120)</f>
        <v>0</v>
      </c>
      <c r="E121" s="100">
        <f>E120</f>
        <v>0</v>
      </c>
    </row>
    <row r="122" spans="2:5" ht="15.6" x14ac:dyDescent="0.3">
      <c r="B122" s="24"/>
      <c r="C122" s="24"/>
      <c r="D122" s="24"/>
      <c r="E122" s="25"/>
    </row>
    <row r="123" spans="2:5" ht="15" customHeight="1" x14ac:dyDescent="0.3">
      <c r="B123" s="172" t="s">
        <v>70</v>
      </c>
      <c r="C123" s="172"/>
      <c r="D123" s="172"/>
      <c r="E123" s="172"/>
    </row>
    <row r="124" spans="2:5" ht="15" customHeight="1" thickBot="1" x14ac:dyDescent="0.35">
      <c r="B124" s="172"/>
      <c r="C124" s="172"/>
      <c r="D124" s="172"/>
      <c r="E124" s="172"/>
    </row>
    <row r="125" spans="2:5" ht="15.6" x14ac:dyDescent="0.3">
      <c r="B125" s="54">
        <v>4</v>
      </c>
      <c r="C125" s="55" t="s">
        <v>71</v>
      </c>
      <c r="D125" s="55"/>
      <c r="E125" s="56" t="s">
        <v>23</v>
      </c>
    </row>
    <row r="126" spans="2:5" ht="15.6" x14ac:dyDescent="0.3">
      <c r="B126" s="39" t="s">
        <v>29</v>
      </c>
      <c r="C126" s="32" t="s">
        <v>62</v>
      </c>
      <c r="D126" s="32"/>
      <c r="E126" s="99"/>
    </row>
    <row r="127" spans="2:5" ht="15.6" x14ac:dyDescent="0.3">
      <c r="B127" s="39" t="s">
        <v>37</v>
      </c>
      <c r="C127" s="32" t="s">
        <v>72</v>
      </c>
      <c r="D127" s="32"/>
      <c r="E127" s="99"/>
    </row>
    <row r="128" spans="2:5" ht="16.2" thickBot="1" x14ac:dyDescent="0.35">
      <c r="B128" s="170" t="s">
        <v>36</v>
      </c>
      <c r="C128" s="171"/>
      <c r="D128" s="121">
        <f>(D127)</f>
        <v>0</v>
      </c>
      <c r="E128" s="100">
        <f>SUM(E126:E127)</f>
        <v>0</v>
      </c>
    </row>
    <row r="129" spans="2:5" ht="15.6" x14ac:dyDescent="0.3">
      <c r="B129" s="24"/>
      <c r="C129" s="24"/>
      <c r="D129" s="24"/>
      <c r="E129" s="25"/>
    </row>
    <row r="130" spans="2:5" ht="16.2" thickBot="1" x14ac:dyDescent="0.35">
      <c r="B130" s="167" t="s">
        <v>73</v>
      </c>
      <c r="C130" s="167"/>
      <c r="D130" s="167"/>
      <c r="E130" s="167"/>
    </row>
    <row r="131" spans="2:5" ht="15.6" x14ac:dyDescent="0.3">
      <c r="B131" s="168"/>
      <c r="C131" s="169"/>
      <c r="D131" s="169"/>
      <c r="E131" s="37" t="s">
        <v>218</v>
      </c>
    </row>
    <row r="132" spans="2:5" ht="15.75" customHeight="1" x14ac:dyDescent="0.3">
      <c r="B132" s="101">
        <v>5</v>
      </c>
      <c r="C132" s="57" t="s">
        <v>74</v>
      </c>
      <c r="D132" s="57" t="s">
        <v>122</v>
      </c>
      <c r="E132" s="38" t="s">
        <v>23</v>
      </c>
    </row>
    <row r="133" spans="2:5" ht="16.8" x14ac:dyDescent="0.3">
      <c r="B133" s="39" t="s">
        <v>2</v>
      </c>
      <c r="C133" s="32" t="s">
        <v>75</v>
      </c>
      <c r="D133" s="45"/>
      <c r="E133" s="58">
        <f>'Encarregado - Uniforme'!H26</f>
        <v>0</v>
      </c>
    </row>
    <row r="134" spans="2:5" ht="15.6" x14ac:dyDescent="0.3">
      <c r="B134" s="39" t="s">
        <v>4</v>
      </c>
      <c r="C134" s="32" t="s">
        <v>143</v>
      </c>
      <c r="D134" s="45"/>
      <c r="E134" s="99"/>
    </row>
    <row r="135" spans="2:5" ht="15.6" x14ac:dyDescent="0.3">
      <c r="B135" s="39" t="s">
        <v>5</v>
      </c>
      <c r="C135" s="32" t="s">
        <v>144</v>
      </c>
      <c r="D135" s="45"/>
      <c r="E135" s="99"/>
    </row>
    <row r="136" spans="2:5" ht="15.6" x14ac:dyDescent="0.3">
      <c r="B136" s="39" t="s">
        <v>6</v>
      </c>
      <c r="C136" s="32" t="s">
        <v>27</v>
      </c>
      <c r="D136" s="45"/>
      <c r="E136" s="99"/>
    </row>
    <row r="137" spans="2:5" ht="16.2" thickBot="1" x14ac:dyDescent="0.35">
      <c r="B137" s="170" t="s">
        <v>128</v>
      </c>
      <c r="C137" s="171"/>
      <c r="D137" s="121">
        <f>SUM(D133:D136)</f>
        <v>0</v>
      </c>
      <c r="E137" s="52">
        <f>SUM(E133:E136)</f>
        <v>0</v>
      </c>
    </row>
    <row r="138" spans="2:5" ht="15.6" x14ac:dyDescent="0.3">
      <c r="B138" s="24" t="s">
        <v>145</v>
      </c>
      <c r="C138" s="24"/>
      <c r="D138" s="24"/>
      <c r="E138" s="25"/>
    </row>
    <row r="139" spans="2:5" ht="15.6" x14ac:dyDescent="0.3">
      <c r="B139" s="24"/>
      <c r="C139" s="24"/>
      <c r="D139" s="24"/>
      <c r="E139" s="25"/>
    </row>
    <row r="140" spans="2:5" ht="16.2" thickBot="1" x14ac:dyDescent="0.35">
      <c r="B140" s="167" t="s">
        <v>76</v>
      </c>
      <c r="C140" s="167"/>
      <c r="D140" s="167"/>
      <c r="E140" s="167"/>
    </row>
    <row r="141" spans="2:5" ht="15.6" x14ac:dyDescent="0.3">
      <c r="B141" s="168"/>
      <c r="C141" s="169"/>
      <c r="D141" s="169"/>
      <c r="E141" s="37" t="s">
        <v>218</v>
      </c>
    </row>
    <row r="142" spans="2:5" ht="15.75" customHeight="1" x14ac:dyDescent="0.3">
      <c r="B142" s="101">
        <v>6</v>
      </c>
      <c r="C142" s="57" t="s">
        <v>77</v>
      </c>
      <c r="D142" s="57" t="s">
        <v>122</v>
      </c>
      <c r="E142" s="38" t="s">
        <v>23</v>
      </c>
    </row>
    <row r="143" spans="2:5" ht="15.6" x14ac:dyDescent="0.3">
      <c r="B143" s="39" t="s">
        <v>2</v>
      </c>
      <c r="C143" s="32" t="s">
        <v>78</v>
      </c>
      <c r="D143" s="33"/>
      <c r="E143" s="99"/>
    </row>
    <row r="144" spans="2:5" ht="16.5" customHeight="1" x14ac:dyDescent="0.3">
      <c r="B144" s="39" t="s">
        <v>4</v>
      </c>
      <c r="C144" s="32" t="s">
        <v>79</v>
      </c>
      <c r="D144" s="33"/>
      <c r="E144" s="99"/>
    </row>
    <row r="145" spans="2:5" ht="15.6" x14ac:dyDescent="0.3">
      <c r="B145" s="39" t="s">
        <v>5</v>
      </c>
      <c r="C145" s="32" t="s">
        <v>80</v>
      </c>
      <c r="D145" s="33"/>
      <c r="E145" s="99"/>
    </row>
    <row r="146" spans="2:5" ht="15.6" x14ac:dyDescent="0.3">
      <c r="B146" s="39"/>
      <c r="C146" s="32" t="s">
        <v>146</v>
      </c>
      <c r="D146" s="33"/>
      <c r="E146" s="99"/>
    </row>
    <row r="147" spans="2:5" ht="15.6" x14ac:dyDescent="0.3">
      <c r="B147" s="39"/>
      <c r="C147" s="32" t="s">
        <v>147</v>
      </c>
      <c r="D147" s="33"/>
      <c r="E147" s="99"/>
    </row>
    <row r="148" spans="2:5" ht="15.6" x14ac:dyDescent="0.3">
      <c r="B148" s="39"/>
      <c r="C148" s="32" t="s">
        <v>88</v>
      </c>
      <c r="D148" s="33"/>
      <c r="E148" s="99"/>
    </row>
    <row r="149" spans="2:5" ht="16.2" thickBot="1" x14ac:dyDescent="0.35">
      <c r="B149" s="170" t="s">
        <v>128</v>
      </c>
      <c r="C149" s="171"/>
      <c r="D149" s="50">
        <f>D143+D144+D145</f>
        <v>0</v>
      </c>
      <c r="E149" s="52">
        <f>SUM(E143:E148)</f>
        <v>0</v>
      </c>
    </row>
    <row r="150" spans="2:5" ht="15.75" customHeight="1" x14ac:dyDescent="0.3">
      <c r="B150" s="173" t="s">
        <v>148</v>
      </c>
      <c r="C150" s="173"/>
      <c r="D150" s="173"/>
      <c r="E150" s="173"/>
    </row>
    <row r="151" spans="2:5" ht="15.6" x14ac:dyDescent="0.3">
      <c r="B151" s="24"/>
      <c r="C151" s="24"/>
      <c r="D151" s="24"/>
      <c r="E151" s="25"/>
    </row>
    <row r="152" spans="2:5" ht="16.2" thickBot="1" x14ac:dyDescent="0.35">
      <c r="B152" s="167" t="s">
        <v>81</v>
      </c>
      <c r="C152" s="167"/>
      <c r="D152" s="167"/>
      <c r="E152" s="167"/>
    </row>
    <row r="153" spans="2:5" ht="15.6" x14ac:dyDescent="0.3">
      <c r="B153" s="168"/>
      <c r="C153" s="169"/>
      <c r="D153" s="169"/>
      <c r="E153" s="37" t="s">
        <v>218</v>
      </c>
    </row>
    <row r="154" spans="2:5" ht="15.6" x14ac:dyDescent="0.3">
      <c r="B154" s="101"/>
      <c r="C154" s="102" t="s">
        <v>149</v>
      </c>
      <c r="D154" s="57" t="s">
        <v>122</v>
      </c>
      <c r="E154" s="38" t="s">
        <v>23</v>
      </c>
    </row>
    <row r="155" spans="2:5" ht="15.6" x14ac:dyDescent="0.3">
      <c r="B155" s="101" t="s">
        <v>2</v>
      </c>
      <c r="C155" s="32" t="s">
        <v>82</v>
      </c>
      <c r="D155" s="32"/>
      <c r="E155" s="99"/>
    </row>
    <row r="156" spans="2:5" ht="15.6" x14ac:dyDescent="0.3">
      <c r="B156" s="101" t="s">
        <v>4</v>
      </c>
      <c r="C156" s="32" t="s">
        <v>41</v>
      </c>
      <c r="D156" s="32"/>
      <c r="E156" s="99"/>
    </row>
    <row r="157" spans="2:5" ht="15.6" x14ac:dyDescent="0.3">
      <c r="B157" s="101" t="s">
        <v>5</v>
      </c>
      <c r="C157" s="32" t="s">
        <v>83</v>
      </c>
      <c r="D157" s="32"/>
      <c r="E157" s="99"/>
    </row>
    <row r="158" spans="2:5" ht="15.6" x14ac:dyDescent="0.3">
      <c r="B158" s="101" t="s">
        <v>6</v>
      </c>
      <c r="C158" s="32" t="s">
        <v>84</v>
      </c>
      <c r="D158" s="32"/>
      <c r="E158" s="99"/>
    </row>
    <row r="159" spans="2:5" ht="15.6" x14ac:dyDescent="0.3">
      <c r="B159" s="101" t="s">
        <v>24</v>
      </c>
      <c r="C159" s="32" t="s">
        <v>73</v>
      </c>
      <c r="D159" s="32"/>
      <c r="E159" s="99"/>
    </row>
    <row r="160" spans="2:5" ht="15.75" customHeight="1" x14ac:dyDescent="0.3">
      <c r="B160" s="180" t="s">
        <v>85</v>
      </c>
      <c r="C160" s="181"/>
      <c r="D160" s="102"/>
      <c r="E160" s="47"/>
    </row>
    <row r="161" spans="2:5" ht="16.2" thickBot="1" x14ac:dyDescent="0.35">
      <c r="B161" s="101" t="s">
        <v>25</v>
      </c>
      <c r="C161" s="32" t="s">
        <v>150</v>
      </c>
      <c r="D161" s="50">
        <f>D155+D156+D157</f>
        <v>0</v>
      </c>
      <c r="E161" s="52">
        <f>SUM(E155:E160)</f>
        <v>0</v>
      </c>
    </row>
    <row r="162" spans="2:5" ht="15.75" customHeight="1" thickBot="1" x14ac:dyDescent="0.35">
      <c r="B162" s="201" t="s">
        <v>151</v>
      </c>
      <c r="C162" s="202"/>
      <c r="D162" s="203"/>
      <c r="E162" s="59"/>
    </row>
  </sheetData>
  <mergeCells count="72">
    <mergeCell ref="B18:C18"/>
    <mergeCell ref="B19:C19"/>
    <mergeCell ref="D13:E13"/>
    <mergeCell ref="D14:E14"/>
    <mergeCell ref="B1:E1"/>
    <mergeCell ref="B3:E3"/>
    <mergeCell ref="B4:E4"/>
    <mergeCell ref="C6:E6"/>
    <mergeCell ref="D15:E15"/>
    <mergeCell ref="D12:E12"/>
    <mergeCell ref="B114:E114"/>
    <mergeCell ref="B115:E115"/>
    <mergeCell ref="B117:E117"/>
    <mergeCell ref="B118:D118"/>
    <mergeCell ref="B105:D105"/>
    <mergeCell ref="B113:C113"/>
    <mergeCell ref="B87:C87"/>
    <mergeCell ref="B88:E88"/>
    <mergeCell ref="C7:E7"/>
    <mergeCell ref="C8:E8"/>
    <mergeCell ref="B9:C9"/>
    <mergeCell ref="B10:E10"/>
    <mergeCell ref="D11:E11"/>
    <mergeCell ref="B56:D56"/>
    <mergeCell ref="B21:E21"/>
    <mergeCell ref="C22:D22"/>
    <mergeCell ref="C23:D23"/>
    <mergeCell ref="C24:D24"/>
    <mergeCell ref="C25:D25"/>
    <mergeCell ref="C26:D26"/>
    <mergeCell ref="B39:E39"/>
    <mergeCell ref="B17:E17"/>
    <mergeCell ref="B40:E40"/>
    <mergeCell ref="B42:E42"/>
    <mergeCell ref="B44:E44"/>
    <mergeCell ref="B28:E28"/>
    <mergeCell ref="B37:C37"/>
    <mergeCell ref="B49:C49"/>
    <mergeCell ref="B51:E51"/>
    <mergeCell ref="B52:E52"/>
    <mergeCell ref="B53:E53"/>
    <mergeCell ref="B55:E55"/>
    <mergeCell ref="B104:E104"/>
    <mergeCell ref="E58:E66"/>
    <mergeCell ref="B66:C66"/>
    <mergeCell ref="B67:E67"/>
    <mergeCell ref="B69:E69"/>
    <mergeCell ref="B77:C77"/>
    <mergeCell ref="B78:E78"/>
    <mergeCell ref="B89:E89"/>
    <mergeCell ref="B79:E79"/>
    <mergeCell ref="B81:E81"/>
    <mergeCell ref="B90:E90"/>
    <mergeCell ref="B91:D91"/>
    <mergeCell ref="B99:C99"/>
    <mergeCell ref="B100:E100"/>
    <mergeCell ref="B102:E102"/>
    <mergeCell ref="B82:D82"/>
    <mergeCell ref="B160:C160"/>
    <mergeCell ref="B162:D162"/>
    <mergeCell ref="B121:C121"/>
    <mergeCell ref="B123:E124"/>
    <mergeCell ref="B128:C128"/>
    <mergeCell ref="B130:E130"/>
    <mergeCell ref="B131:D131"/>
    <mergeCell ref="B137:C137"/>
    <mergeCell ref="B149:C149"/>
    <mergeCell ref="B150:E150"/>
    <mergeCell ref="B152:E152"/>
    <mergeCell ref="B153:D153"/>
    <mergeCell ref="B140:E140"/>
    <mergeCell ref="B141:D141"/>
  </mergeCells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7F435-7206-4A0D-B206-132B317B55EB}">
  <dimension ref="A1:I40"/>
  <sheetViews>
    <sheetView topLeftCell="A26" workbookViewId="0">
      <selection activeCell="G33" sqref="G33"/>
    </sheetView>
  </sheetViews>
  <sheetFormatPr defaultRowHeight="14.4" x14ac:dyDescent="0.3"/>
  <cols>
    <col min="1" max="1" width="21" bestFit="1" customWidth="1"/>
    <col min="2" max="2" width="16.6640625" bestFit="1" customWidth="1"/>
    <col min="3" max="3" width="18.5546875" bestFit="1" customWidth="1"/>
    <col min="4" max="5" width="15.6640625" bestFit="1" customWidth="1"/>
    <col min="6" max="6" width="18.88671875" bestFit="1" customWidth="1"/>
    <col min="7" max="7" width="10.6640625" customWidth="1"/>
  </cols>
  <sheetData>
    <row r="1" spans="1:9" ht="31.5" customHeight="1" x14ac:dyDescent="0.3">
      <c r="A1" s="229" t="s">
        <v>256</v>
      </c>
      <c r="B1" s="230"/>
      <c r="C1" s="230"/>
      <c r="D1" s="230"/>
      <c r="E1" s="230"/>
      <c r="F1" s="230"/>
      <c r="G1" s="230"/>
      <c r="H1" s="230"/>
      <c r="I1" s="230"/>
    </row>
    <row r="2" spans="1:9" ht="15.6" x14ac:dyDescent="0.3">
      <c r="A2" s="122"/>
      <c r="B2" s="122"/>
      <c r="C2" s="122"/>
      <c r="D2" s="122"/>
      <c r="E2" s="122"/>
      <c r="F2" s="122"/>
      <c r="G2" s="122"/>
      <c r="H2" s="122"/>
      <c r="I2" s="122"/>
    </row>
    <row r="3" spans="1:9" ht="15.75" customHeight="1" x14ac:dyDescent="0.3">
      <c r="A3" s="228" t="s">
        <v>283</v>
      </c>
      <c r="B3" s="228"/>
      <c r="C3" s="228"/>
      <c r="D3" s="228"/>
      <c r="E3" s="228"/>
      <c r="F3" s="228"/>
      <c r="G3" s="228"/>
      <c r="H3" s="123"/>
      <c r="I3" s="124"/>
    </row>
    <row r="4" spans="1:9" ht="16.2" thickBot="1" x14ac:dyDescent="0.35">
      <c r="A4" s="124"/>
      <c r="B4" s="124"/>
      <c r="C4" s="124"/>
      <c r="D4" s="124"/>
      <c r="E4" s="124"/>
      <c r="F4" s="124"/>
      <c r="G4" s="124"/>
      <c r="H4" s="124"/>
      <c r="I4" s="124"/>
    </row>
    <row r="5" spans="1:9" ht="16.2" thickBot="1" x14ac:dyDescent="0.35">
      <c r="A5" s="225" t="s">
        <v>257</v>
      </c>
      <c r="B5" s="226"/>
      <c r="C5" s="226"/>
      <c r="D5" s="226"/>
      <c r="E5" s="226"/>
      <c r="F5" s="124"/>
      <c r="G5" s="124"/>
      <c r="H5" s="124"/>
      <c r="I5" s="124"/>
    </row>
    <row r="6" spans="1:9" ht="47.4" thickBot="1" x14ac:dyDescent="0.35">
      <c r="A6" s="125" t="s">
        <v>258</v>
      </c>
      <c r="B6" s="126" t="s">
        <v>259</v>
      </c>
      <c r="C6" s="126" t="s">
        <v>260</v>
      </c>
      <c r="D6" s="127" t="s">
        <v>261</v>
      </c>
      <c r="E6" s="128" t="s">
        <v>262</v>
      </c>
      <c r="F6" s="124"/>
      <c r="G6" s="124"/>
      <c r="H6" s="124"/>
      <c r="I6" s="124"/>
    </row>
    <row r="7" spans="1:9" ht="16.2" thickBot="1" x14ac:dyDescent="0.35">
      <c r="A7" s="129" t="s">
        <v>213</v>
      </c>
      <c r="B7" s="140"/>
      <c r="C7" s="140"/>
      <c r="D7" s="140"/>
      <c r="E7" s="141">
        <f>B7*C7*D7</f>
        <v>0</v>
      </c>
      <c r="F7" s="123"/>
      <c r="G7" s="124"/>
      <c r="H7" s="124"/>
      <c r="I7" s="124"/>
    </row>
    <row r="8" spans="1:9" ht="16.2" thickBot="1" x14ac:dyDescent="0.35">
      <c r="A8" s="124"/>
      <c r="B8" s="124"/>
      <c r="C8" s="124"/>
      <c r="D8" s="124"/>
      <c r="E8" s="124"/>
      <c r="F8" s="124"/>
      <c r="G8" s="124"/>
      <c r="H8" s="124"/>
      <c r="I8" s="124"/>
    </row>
    <row r="9" spans="1:9" ht="16.2" thickBot="1" x14ac:dyDescent="0.35">
      <c r="A9" s="225" t="s">
        <v>263</v>
      </c>
      <c r="B9" s="226"/>
      <c r="C9" s="226"/>
      <c r="D9" s="226"/>
      <c r="E9" s="226"/>
      <c r="F9" s="124"/>
      <c r="G9" s="124"/>
      <c r="H9" s="124"/>
      <c r="I9" s="124"/>
    </row>
    <row r="10" spans="1:9" ht="16.2" thickBot="1" x14ac:dyDescent="0.35">
      <c r="A10" s="125" t="s">
        <v>258</v>
      </c>
      <c r="B10" s="126" t="s">
        <v>264</v>
      </c>
      <c r="C10" s="126" t="s">
        <v>265</v>
      </c>
      <c r="D10" s="126" t="s">
        <v>122</v>
      </c>
      <c r="E10" s="128" t="s">
        <v>266</v>
      </c>
      <c r="F10" s="124"/>
      <c r="G10" s="124"/>
      <c r="H10" s="124"/>
      <c r="I10" s="124"/>
    </row>
    <row r="11" spans="1:9" ht="16.2" thickBot="1" x14ac:dyDescent="0.35">
      <c r="A11" s="129" t="s">
        <v>213</v>
      </c>
      <c r="B11" s="140"/>
      <c r="C11" s="132">
        <v>1</v>
      </c>
      <c r="D11" s="132">
        <v>0.06</v>
      </c>
      <c r="E11" s="141">
        <f>B11*C11*D11</f>
        <v>0</v>
      </c>
      <c r="F11" s="123"/>
      <c r="G11" s="124"/>
      <c r="H11" s="124"/>
      <c r="I11" s="124"/>
    </row>
    <row r="12" spans="1:9" ht="16.2" thickBot="1" x14ac:dyDescent="0.35">
      <c r="A12" s="124"/>
      <c r="B12" s="124"/>
      <c r="C12" s="124"/>
      <c r="D12" s="124"/>
      <c r="E12" s="124"/>
      <c r="F12" s="124"/>
      <c r="G12" s="124"/>
      <c r="H12" s="124"/>
      <c r="I12" s="124"/>
    </row>
    <row r="13" spans="1:9" ht="16.2" thickBot="1" x14ac:dyDescent="0.35">
      <c r="A13" s="225" t="s">
        <v>267</v>
      </c>
      <c r="B13" s="226"/>
      <c r="C13" s="226"/>
      <c r="D13" s="227"/>
      <c r="E13" s="124"/>
      <c r="F13" s="124"/>
      <c r="G13" s="124"/>
      <c r="H13" s="124"/>
      <c r="I13" s="124"/>
    </row>
    <row r="14" spans="1:9" ht="16.2" thickBot="1" x14ac:dyDescent="0.35">
      <c r="A14" s="125" t="s">
        <v>258</v>
      </c>
      <c r="B14" s="126" t="s">
        <v>262</v>
      </c>
      <c r="C14" s="126" t="s">
        <v>268</v>
      </c>
      <c r="D14" s="128" t="s">
        <v>269</v>
      </c>
      <c r="E14" s="124"/>
      <c r="F14" s="124"/>
      <c r="G14" s="124"/>
      <c r="H14" s="124"/>
      <c r="I14" s="124"/>
    </row>
    <row r="15" spans="1:9" ht="16.2" thickBot="1" x14ac:dyDescent="0.35">
      <c r="A15" s="129" t="s">
        <v>213</v>
      </c>
      <c r="B15" s="142">
        <f>E7</f>
        <v>0</v>
      </c>
      <c r="C15" s="142">
        <f>E11</f>
        <v>0</v>
      </c>
      <c r="D15" s="143">
        <f>B15-C15</f>
        <v>0</v>
      </c>
      <c r="E15" s="124"/>
      <c r="F15" s="124"/>
      <c r="G15" s="124"/>
      <c r="H15" s="124"/>
      <c r="I15" s="124"/>
    </row>
    <row r="16" spans="1:9" ht="15.6" x14ac:dyDescent="0.3">
      <c r="A16" s="124"/>
      <c r="B16" s="124"/>
      <c r="C16" s="124"/>
      <c r="D16" s="124"/>
      <c r="E16" s="124"/>
      <c r="F16" s="124"/>
      <c r="G16" s="124"/>
      <c r="H16" s="124"/>
      <c r="I16" s="124"/>
    </row>
    <row r="17" spans="1:9" ht="15.75" customHeight="1" x14ac:dyDescent="0.3">
      <c r="A17" s="228" t="s">
        <v>270</v>
      </c>
      <c r="B17" s="228"/>
      <c r="C17" s="228"/>
      <c r="D17" s="228"/>
      <c r="E17" s="228"/>
      <c r="F17" s="228"/>
      <c r="G17" s="228"/>
      <c r="H17" s="123"/>
      <c r="I17" s="124"/>
    </row>
    <row r="18" spans="1:9" ht="16.2" thickBot="1" x14ac:dyDescent="0.35">
      <c r="A18" s="124"/>
      <c r="B18" s="124"/>
      <c r="C18" s="124"/>
      <c r="D18" s="124"/>
      <c r="E18" s="124"/>
      <c r="F18" s="124"/>
      <c r="G18" s="124"/>
      <c r="H18" s="124"/>
      <c r="I18" s="124"/>
    </row>
    <row r="19" spans="1:9" ht="16.2" thickBot="1" x14ac:dyDescent="0.35">
      <c r="A19" s="225" t="s">
        <v>270</v>
      </c>
      <c r="B19" s="226"/>
      <c r="C19" s="226"/>
      <c r="D19" s="227"/>
      <c r="E19" s="124"/>
      <c r="F19" s="124"/>
      <c r="G19" s="124"/>
      <c r="H19" s="124"/>
      <c r="I19" s="124"/>
    </row>
    <row r="20" spans="1:9" ht="31.8" thickBot="1" x14ac:dyDescent="0.35">
      <c r="A20" s="133" t="s">
        <v>258</v>
      </c>
      <c r="B20" s="134" t="s">
        <v>271</v>
      </c>
      <c r="C20" s="135" t="s">
        <v>261</v>
      </c>
      <c r="D20" s="136" t="s">
        <v>272</v>
      </c>
      <c r="E20" s="124"/>
      <c r="F20" s="124"/>
      <c r="G20" s="124"/>
      <c r="H20" s="124"/>
      <c r="I20" s="124"/>
    </row>
    <row r="21" spans="1:9" ht="16.2" thickBot="1" x14ac:dyDescent="0.35">
      <c r="A21" s="129" t="s">
        <v>213</v>
      </c>
      <c r="B21" s="140"/>
      <c r="C21" s="130"/>
      <c r="D21" s="141">
        <f>B21*C21</f>
        <v>0</v>
      </c>
      <c r="E21" s="124"/>
      <c r="F21" s="124"/>
      <c r="G21" s="124"/>
      <c r="H21" s="124"/>
      <c r="I21" s="124"/>
    </row>
    <row r="22" spans="1:9" ht="16.2" thickBot="1" x14ac:dyDescent="0.35">
      <c r="A22" s="124"/>
      <c r="B22" s="124"/>
      <c r="C22" s="124"/>
      <c r="D22" s="124"/>
      <c r="E22" s="124"/>
      <c r="F22" s="124"/>
      <c r="G22" s="124"/>
      <c r="H22" s="124"/>
      <c r="I22" s="124"/>
    </row>
    <row r="23" spans="1:9" ht="16.2" thickBot="1" x14ac:dyDescent="0.35">
      <c r="A23" s="225" t="s">
        <v>273</v>
      </c>
      <c r="B23" s="226"/>
      <c r="C23" s="226"/>
      <c r="D23" s="226"/>
      <c r="E23" s="124"/>
      <c r="F23" s="124"/>
      <c r="G23" s="124"/>
      <c r="H23" s="124"/>
      <c r="I23" s="124"/>
    </row>
    <row r="24" spans="1:9" ht="16.2" thickBot="1" x14ac:dyDescent="0.35">
      <c r="A24" s="125" t="s">
        <v>258</v>
      </c>
      <c r="B24" s="126" t="s">
        <v>264</v>
      </c>
      <c r="C24" s="126" t="s">
        <v>274</v>
      </c>
      <c r="D24" s="128" t="s">
        <v>266</v>
      </c>
      <c r="E24" s="124"/>
      <c r="F24" s="124"/>
      <c r="G24" s="124"/>
      <c r="H24" s="124"/>
      <c r="I24" s="124"/>
    </row>
    <row r="25" spans="1:9" ht="16.2" thickBot="1" x14ac:dyDescent="0.35">
      <c r="A25" s="129" t="s">
        <v>213</v>
      </c>
      <c r="B25" s="130"/>
      <c r="C25" s="130"/>
      <c r="D25" s="131"/>
      <c r="E25" s="124"/>
      <c r="F25" s="124"/>
      <c r="G25" s="124"/>
      <c r="H25" s="124"/>
      <c r="I25" s="124"/>
    </row>
    <row r="26" spans="1:9" ht="16.2" thickBot="1" x14ac:dyDescent="0.35">
      <c r="A26" s="124"/>
      <c r="B26" s="124"/>
      <c r="C26" s="124"/>
      <c r="D26" s="124"/>
      <c r="E26" s="124"/>
      <c r="F26" s="124"/>
      <c r="G26" s="124"/>
      <c r="H26" s="124"/>
      <c r="I26" s="124"/>
    </row>
    <row r="27" spans="1:9" ht="16.2" thickBot="1" x14ac:dyDescent="0.35">
      <c r="A27" s="225" t="s">
        <v>275</v>
      </c>
      <c r="B27" s="226"/>
      <c r="C27" s="226"/>
      <c r="D27" s="226"/>
      <c r="E27" s="124"/>
      <c r="F27" s="124"/>
      <c r="G27" s="124"/>
      <c r="H27" s="124"/>
      <c r="I27" s="124"/>
    </row>
    <row r="28" spans="1:9" ht="16.2" thickBot="1" x14ac:dyDescent="0.35">
      <c r="A28" s="125" t="s">
        <v>258</v>
      </c>
      <c r="B28" s="126" t="s">
        <v>262</v>
      </c>
      <c r="C28" s="126" t="s">
        <v>266</v>
      </c>
      <c r="D28" s="128" t="s">
        <v>269</v>
      </c>
      <c r="E28" s="124"/>
      <c r="F28" s="124"/>
      <c r="G28" s="124"/>
      <c r="H28" s="124"/>
      <c r="I28" s="124"/>
    </row>
    <row r="29" spans="1:9" ht="16.2" thickBot="1" x14ac:dyDescent="0.35">
      <c r="A29" s="129" t="s">
        <v>213</v>
      </c>
      <c r="B29" s="142">
        <f>D21</f>
        <v>0</v>
      </c>
      <c r="C29" s="130">
        <f>D25</f>
        <v>0</v>
      </c>
      <c r="D29" s="143">
        <f>B29-C29</f>
        <v>0</v>
      </c>
      <c r="E29" s="124"/>
      <c r="F29" s="124"/>
      <c r="G29" s="124"/>
      <c r="H29" s="124"/>
      <c r="I29" s="124"/>
    </row>
    <row r="30" spans="1:9" ht="15.6" x14ac:dyDescent="0.3">
      <c r="A30" s="124"/>
      <c r="B30" s="124"/>
      <c r="C30" s="124"/>
      <c r="D30" s="124"/>
      <c r="E30" s="124"/>
      <c r="F30" s="124"/>
      <c r="G30" s="124"/>
      <c r="H30" s="124"/>
      <c r="I30" s="124"/>
    </row>
    <row r="31" spans="1:9" ht="15.6" x14ac:dyDescent="0.3">
      <c r="A31" s="124"/>
      <c r="B31" s="124"/>
      <c r="C31" s="124"/>
      <c r="D31" s="124"/>
      <c r="E31" s="124"/>
      <c r="F31" s="124"/>
      <c r="G31" s="124"/>
      <c r="H31" s="124"/>
      <c r="I31" s="124"/>
    </row>
    <row r="32" spans="1:9" ht="15.75" customHeight="1" x14ac:dyDescent="0.3">
      <c r="A32" s="228" t="s">
        <v>276</v>
      </c>
      <c r="B32" s="228"/>
      <c r="C32" s="228"/>
      <c r="D32" s="228"/>
      <c r="E32" s="228"/>
      <c r="F32" s="228"/>
      <c r="G32" s="228"/>
      <c r="H32" s="228"/>
      <c r="I32" s="228"/>
    </row>
    <row r="33" spans="1:9" ht="16.2" thickBot="1" x14ac:dyDescent="0.35">
      <c r="A33" s="124"/>
      <c r="B33" s="124"/>
      <c r="C33" s="124"/>
      <c r="D33" s="124"/>
      <c r="E33" s="124"/>
      <c r="F33" s="124"/>
      <c r="G33" s="124"/>
      <c r="H33" s="124"/>
      <c r="I33" s="124"/>
    </row>
    <row r="34" spans="1:9" ht="16.2" thickBot="1" x14ac:dyDescent="0.35">
      <c r="A34" s="225" t="s">
        <v>276</v>
      </c>
      <c r="B34" s="226"/>
      <c r="C34" s="226"/>
      <c r="D34" s="227"/>
      <c r="E34" s="124"/>
      <c r="F34" s="124"/>
      <c r="G34" s="124"/>
      <c r="H34" s="124"/>
      <c r="I34" s="124"/>
    </row>
    <row r="35" spans="1:9" ht="16.2" thickBot="1" x14ac:dyDescent="0.35">
      <c r="A35" s="125" t="s">
        <v>258</v>
      </c>
      <c r="B35" s="126" t="s">
        <v>262</v>
      </c>
      <c r="C35" s="126" t="s">
        <v>266</v>
      </c>
      <c r="D35" s="128" t="s">
        <v>269</v>
      </c>
      <c r="E35" s="124"/>
      <c r="F35" s="124"/>
      <c r="G35" s="124"/>
      <c r="H35" s="124"/>
      <c r="I35" s="124"/>
    </row>
    <row r="36" spans="1:9" ht="16.2" thickBot="1" x14ac:dyDescent="0.35">
      <c r="A36" s="129" t="s">
        <v>213</v>
      </c>
      <c r="B36" s="130"/>
      <c r="C36" s="130"/>
      <c r="D36" s="131"/>
      <c r="E36" s="124"/>
      <c r="F36" s="124"/>
      <c r="G36" s="124"/>
      <c r="H36" s="124"/>
      <c r="I36" s="124"/>
    </row>
    <row r="37" spans="1:9" ht="16.2" thickBot="1" x14ac:dyDescent="0.35">
      <c r="A37" s="124"/>
      <c r="B37" s="124"/>
      <c r="C37" s="124"/>
      <c r="D37" s="124"/>
      <c r="E37" s="124"/>
      <c r="F37" s="124"/>
      <c r="G37" s="124"/>
      <c r="H37" s="124"/>
      <c r="I37" s="124"/>
    </row>
    <row r="38" spans="1:9" ht="16.2" thickBot="1" x14ac:dyDescent="0.35">
      <c r="A38" s="225" t="s">
        <v>277</v>
      </c>
      <c r="B38" s="226"/>
      <c r="C38" s="226"/>
      <c r="D38" s="226"/>
      <c r="E38" s="226"/>
      <c r="F38" s="226"/>
      <c r="G38" s="226"/>
      <c r="H38" s="137"/>
      <c r="I38" s="124"/>
    </row>
    <row r="39" spans="1:9" ht="16.2" thickBot="1" x14ac:dyDescent="0.35">
      <c r="A39" s="125" t="s">
        <v>258</v>
      </c>
      <c r="B39" s="126" t="s">
        <v>278</v>
      </c>
      <c r="C39" s="126" t="s">
        <v>279</v>
      </c>
      <c r="D39" s="126" t="s">
        <v>280</v>
      </c>
      <c r="E39" s="126" t="s">
        <v>281</v>
      </c>
      <c r="F39" s="138" t="s">
        <v>282</v>
      </c>
      <c r="G39" s="128" t="s">
        <v>36</v>
      </c>
      <c r="H39" s="124"/>
      <c r="I39" s="124"/>
    </row>
    <row r="40" spans="1:9" ht="16.2" thickBot="1" x14ac:dyDescent="0.35">
      <c r="A40" s="129" t="s">
        <v>213</v>
      </c>
      <c r="B40" s="142">
        <f>D15</f>
        <v>0</v>
      </c>
      <c r="C40" s="142">
        <f>D29</f>
        <v>0</v>
      </c>
      <c r="D40" s="130">
        <v>0</v>
      </c>
      <c r="E40" s="130">
        <f>D36</f>
        <v>0</v>
      </c>
      <c r="F40" s="139">
        <v>0</v>
      </c>
      <c r="G40" s="141">
        <f>SUM(B40:F40)</f>
        <v>0</v>
      </c>
      <c r="H40" s="124"/>
      <c r="I40" s="124"/>
    </row>
  </sheetData>
  <mergeCells count="12">
    <mergeCell ref="A38:G38"/>
    <mergeCell ref="A1:I1"/>
    <mergeCell ref="A3:G3"/>
    <mergeCell ref="A5:E5"/>
    <mergeCell ref="A9:E9"/>
    <mergeCell ref="A13:D13"/>
    <mergeCell ref="A17:G17"/>
    <mergeCell ref="A19:D19"/>
    <mergeCell ref="A23:D23"/>
    <mergeCell ref="A27:D27"/>
    <mergeCell ref="A32:I32"/>
    <mergeCell ref="A34:D34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4AAC9-FEA0-417E-8108-5DD7EB6173FE}">
  <dimension ref="B1:H12"/>
  <sheetViews>
    <sheetView workbookViewId="0">
      <selection activeCell="B4" sqref="B4"/>
    </sheetView>
  </sheetViews>
  <sheetFormatPr defaultRowHeight="14.4" x14ac:dyDescent="0.3"/>
  <cols>
    <col min="2" max="2" width="9.109375" bestFit="1" customWidth="1"/>
    <col min="3" max="3" width="11.33203125" bestFit="1" customWidth="1"/>
    <col min="4" max="4" width="14.6640625" customWidth="1"/>
    <col min="5" max="5" width="14.5546875" customWidth="1"/>
    <col min="6" max="6" width="33" customWidth="1"/>
    <col min="7" max="7" width="16.109375" customWidth="1"/>
    <col min="8" max="8" width="15.5546875" customWidth="1"/>
  </cols>
  <sheetData>
    <row r="1" spans="2:8" ht="25.5" customHeight="1" thickBot="1" x14ac:dyDescent="0.45">
      <c r="B1" s="257" t="s">
        <v>201</v>
      </c>
      <c r="C1" s="260"/>
      <c r="D1" s="260"/>
      <c r="E1" s="260"/>
      <c r="F1" s="260"/>
      <c r="G1" s="260"/>
      <c r="H1" s="261"/>
    </row>
    <row r="2" spans="2:8" ht="17.399999999999999" thickBot="1" x14ac:dyDescent="0.35">
      <c r="B2" s="61"/>
      <c r="C2" s="61"/>
      <c r="D2" s="61"/>
      <c r="E2" s="61"/>
      <c r="F2" s="61"/>
      <c r="G2" s="62"/>
      <c r="H2" s="62"/>
    </row>
    <row r="3" spans="2:8" ht="16.8" x14ac:dyDescent="0.3">
      <c r="B3" s="242" t="s">
        <v>285</v>
      </c>
      <c r="C3" s="243"/>
      <c r="D3" s="243"/>
      <c r="E3" s="243"/>
      <c r="F3" s="243"/>
      <c r="G3" s="243"/>
      <c r="H3" s="244"/>
    </row>
    <row r="4" spans="2:8" ht="33.6" x14ac:dyDescent="0.3">
      <c r="B4" s="66" t="s">
        <v>92</v>
      </c>
      <c r="C4" s="67" t="s">
        <v>152</v>
      </c>
      <c r="D4" s="67" t="s">
        <v>153</v>
      </c>
      <c r="E4" s="67" t="s">
        <v>154</v>
      </c>
      <c r="F4" s="67" t="s">
        <v>155</v>
      </c>
      <c r="G4" s="67" t="s">
        <v>156</v>
      </c>
      <c r="H4" s="68" t="s">
        <v>157</v>
      </c>
    </row>
    <row r="5" spans="2:8" ht="16.8" x14ac:dyDescent="0.3">
      <c r="B5" s="245"/>
      <c r="C5" s="246"/>
      <c r="D5" s="246"/>
      <c r="E5" s="246"/>
      <c r="F5" s="246"/>
      <c r="G5" s="246"/>
      <c r="H5" s="68"/>
    </row>
    <row r="6" spans="2:8" ht="16.8" x14ac:dyDescent="0.3">
      <c r="B6" s="73" t="s">
        <v>161</v>
      </c>
      <c r="C6" s="63">
        <v>467387</v>
      </c>
      <c r="D6" s="64">
        <v>3</v>
      </c>
      <c r="E6" s="64">
        <f t="shared" ref="E6:E10" si="0">SUM(2*D6)</f>
        <v>6</v>
      </c>
      <c r="F6" s="72" t="s">
        <v>181</v>
      </c>
      <c r="G6" s="65"/>
      <c r="H6" s="74">
        <f>E6*G6</f>
        <v>0</v>
      </c>
    </row>
    <row r="7" spans="2:8" ht="16.8" x14ac:dyDescent="0.3">
      <c r="B7" s="73" t="s">
        <v>160</v>
      </c>
      <c r="C7" s="63">
        <v>255987</v>
      </c>
      <c r="D7" s="64">
        <v>2</v>
      </c>
      <c r="E7" s="64">
        <f t="shared" si="0"/>
        <v>4</v>
      </c>
      <c r="F7" s="72" t="s">
        <v>253</v>
      </c>
      <c r="G7" s="65"/>
      <c r="H7" s="74">
        <f t="shared" ref="H7:H10" si="1">E7*G7</f>
        <v>0</v>
      </c>
    </row>
    <row r="8" spans="2:8" ht="16.8" x14ac:dyDescent="0.3">
      <c r="B8" s="73" t="s">
        <v>165</v>
      </c>
      <c r="C8" s="63">
        <v>430180</v>
      </c>
      <c r="D8" s="64">
        <v>2</v>
      </c>
      <c r="E8" s="64">
        <f t="shared" si="0"/>
        <v>4</v>
      </c>
      <c r="F8" s="72" t="s">
        <v>183</v>
      </c>
      <c r="G8" s="65"/>
      <c r="H8" s="74">
        <f t="shared" si="1"/>
        <v>0</v>
      </c>
    </row>
    <row r="9" spans="2:8" ht="16.8" x14ac:dyDescent="0.3">
      <c r="B9" s="73" t="s">
        <v>167</v>
      </c>
      <c r="C9" s="63">
        <v>382962</v>
      </c>
      <c r="D9" s="64">
        <v>1</v>
      </c>
      <c r="E9" s="64">
        <f t="shared" si="0"/>
        <v>2</v>
      </c>
      <c r="F9" s="72" t="s">
        <v>184</v>
      </c>
      <c r="G9" s="65"/>
      <c r="H9" s="74">
        <f t="shared" si="1"/>
        <v>0</v>
      </c>
    </row>
    <row r="10" spans="2:8" ht="30" customHeight="1" x14ac:dyDescent="0.3">
      <c r="B10" s="73" t="s">
        <v>185</v>
      </c>
      <c r="C10" s="63">
        <v>453118</v>
      </c>
      <c r="D10" s="64">
        <v>1</v>
      </c>
      <c r="E10" s="64">
        <f t="shared" si="0"/>
        <v>2</v>
      </c>
      <c r="F10" s="72" t="s">
        <v>186</v>
      </c>
      <c r="G10" s="65"/>
      <c r="H10" s="74">
        <f t="shared" si="1"/>
        <v>0</v>
      </c>
    </row>
    <row r="11" spans="2:8" ht="16.8" x14ac:dyDescent="0.3">
      <c r="B11" s="262" t="s">
        <v>171</v>
      </c>
      <c r="C11" s="263"/>
      <c r="D11" s="263"/>
      <c r="E11" s="263"/>
      <c r="F11" s="263"/>
      <c r="G11" s="263"/>
      <c r="H11" s="69">
        <f>SUM(H6:H10)</f>
        <v>0</v>
      </c>
    </row>
    <row r="12" spans="2:8" ht="17.399999999999999" thickBot="1" x14ac:dyDescent="0.35">
      <c r="B12" s="264" t="s">
        <v>172</v>
      </c>
      <c r="C12" s="265"/>
      <c r="D12" s="265"/>
      <c r="E12" s="265"/>
      <c r="F12" s="265"/>
      <c r="G12" s="266"/>
      <c r="H12" s="70">
        <f>H11/12</f>
        <v>0</v>
      </c>
    </row>
  </sheetData>
  <mergeCells count="5">
    <mergeCell ref="B3:H3"/>
    <mergeCell ref="B5:G5"/>
    <mergeCell ref="B11:G11"/>
    <mergeCell ref="B12:G12"/>
    <mergeCell ref="B1:H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31DEB-1024-4B40-B28B-9AC7DA450F10}">
  <sheetPr>
    <pageSetUpPr fitToPage="1"/>
  </sheetPr>
  <dimension ref="B1:L5"/>
  <sheetViews>
    <sheetView workbookViewId="0">
      <selection activeCell="L4" sqref="L4"/>
    </sheetView>
  </sheetViews>
  <sheetFormatPr defaultRowHeight="14.4" x14ac:dyDescent="0.3"/>
  <cols>
    <col min="1" max="1" width="4.88671875" customWidth="1"/>
    <col min="2" max="2" width="32.5546875" customWidth="1"/>
    <col min="3" max="3" width="7.88671875" bestFit="1" customWidth="1"/>
    <col min="4" max="4" width="12" customWidth="1"/>
    <col min="5" max="5" width="12.6640625" customWidth="1"/>
    <col min="6" max="6" width="13" customWidth="1"/>
    <col min="8" max="8" width="14.88671875" customWidth="1"/>
    <col min="9" max="9" width="7.109375" customWidth="1"/>
    <col min="10" max="10" width="5.88671875" customWidth="1"/>
    <col min="11" max="11" width="11.88671875" customWidth="1"/>
    <col min="12" max="12" width="12.44140625" customWidth="1"/>
  </cols>
  <sheetData>
    <row r="1" spans="2:12" ht="25.5" customHeight="1" thickBot="1" x14ac:dyDescent="0.35">
      <c r="B1" s="145" t="s">
        <v>206</v>
      </c>
      <c r="C1" s="146"/>
      <c r="D1" s="146"/>
      <c r="E1" s="146"/>
      <c r="F1" s="146"/>
      <c r="G1" s="146"/>
      <c r="H1" s="146"/>
      <c r="I1" s="146"/>
      <c r="J1" s="146"/>
      <c r="K1" s="146"/>
      <c r="L1" s="147"/>
    </row>
    <row r="2" spans="2:12" ht="15" thickBot="1" x14ac:dyDescent="0.35"/>
    <row r="3" spans="2:12" ht="72" x14ac:dyDescent="0.3">
      <c r="B3" s="86" t="s">
        <v>96</v>
      </c>
      <c r="C3" s="87" t="s">
        <v>93</v>
      </c>
      <c r="D3" s="88" t="s">
        <v>94</v>
      </c>
      <c r="E3" s="88" t="s">
        <v>103</v>
      </c>
      <c r="F3" s="88" t="s">
        <v>104</v>
      </c>
      <c r="G3" s="88" t="s">
        <v>105</v>
      </c>
      <c r="H3" s="88" t="s">
        <v>106</v>
      </c>
      <c r="I3" s="88" t="s">
        <v>109</v>
      </c>
      <c r="J3" s="88" t="s">
        <v>110</v>
      </c>
      <c r="K3" s="88" t="s">
        <v>107</v>
      </c>
      <c r="L3" s="89" t="s">
        <v>108</v>
      </c>
    </row>
    <row r="4" spans="2:12" ht="72.599999999999994" thickBot="1" x14ac:dyDescent="0.35">
      <c r="B4" s="90" t="s">
        <v>194</v>
      </c>
      <c r="C4" s="91" t="s">
        <v>95</v>
      </c>
      <c r="D4" s="92">
        <v>2</v>
      </c>
      <c r="E4" s="93">
        <v>1199.79</v>
      </c>
      <c r="F4" s="93"/>
      <c r="G4" s="94"/>
      <c r="H4" s="94"/>
      <c r="I4" s="91">
        <v>60</v>
      </c>
      <c r="J4" s="91">
        <v>5</v>
      </c>
      <c r="K4" s="93"/>
      <c r="L4" s="95"/>
    </row>
    <row r="5" spans="2:12" ht="15.75" customHeight="1" x14ac:dyDescent="0.3"/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62"/>
  <sheetViews>
    <sheetView topLeftCell="A158" workbookViewId="0">
      <selection activeCell="G134" sqref="G134"/>
    </sheetView>
  </sheetViews>
  <sheetFormatPr defaultRowHeight="14.4" x14ac:dyDescent="0.3"/>
  <cols>
    <col min="2" max="2" width="11.88671875" customWidth="1"/>
    <col min="3" max="3" width="72.33203125" customWidth="1"/>
    <col min="4" max="4" width="13.88671875" customWidth="1"/>
    <col min="5" max="5" width="23.5546875" customWidth="1"/>
  </cols>
  <sheetData>
    <row r="1" spans="2:5" ht="25.5" customHeight="1" thickBot="1" x14ac:dyDescent="0.45">
      <c r="B1" s="206" t="s">
        <v>195</v>
      </c>
      <c r="C1" s="207"/>
      <c r="D1" s="207"/>
      <c r="E1" s="208"/>
    </row>
    <row r="2" spans="2:5" ht="15" thickBot="1" x14ac:dyDescent="0.35"/>
    <row r="3" spans="2:5" ht="159.75" customHeight="1" x14ac:dyDescent="0.3">
      <c r="B3" s="209" t="s">
        <v>207</v>
      </c>
      <c r="C3" s="210"/>
      <c r="D3" s="210"/>
      <c r="E3" s="211"/>
    </row>
    <row r="4" spans="2:5" ht="26.4" thickBot="1" x14ac:dyDescent="0.35">
      <c r="B4" s="212" t="s">
        <v>0</v>
      </c>
      <c r="C4" s="213"/>
      <c r="D4" s="213"/>
      <c r="E4" s="214"/>
    </row>
    <row r="5" spans="2:5" ht="15" thickBot="1" x14ac:dyDescent="0.35">
      <c r="B5" s="17"/>
      <c r="C5" s="17"/>
    </row>
    <row r="6" spans="2:5" ht="28.8" x14ac:dyDescent="0.3">
      <c r="B6" s="27" t="s">
        <v>10</v>
      </c>
      <c r="C6" s="215"/>
      <c r="D6" s="215"/>
      <c r="E6" s="216"/>
    </row>
    <row r="7" spans="2:5" x14ac:dyDescent="0.3">
      <c r="B7" s="28" t="s">
        <v>8</v>
      </c>
      <c r="C7" s="217"/>
      <c r="D7" s="217"/>
      <c r="E7" s="218"/>
    </row>
    <row r="8" spans="2:5" ht="15" thickBot="1" x14ac:dyDescent="0.35">
      <c r="B8" s="29" t="s">
        <v>9</v>
      </c>
      <c r="C8" s="219"/>
      <c r="D8" s="219"/>
      <c r="E8" s="220"/>
    </row>
    <row r="9" spans="2:5" ht="15" thickBot="1" x14ac:dyDescent="0.35">
      <c r="B9" s="221"/>
      <c r="C9" s="221"/>
    </row>
    <row r="10" spans="2:5" x14ac:dyDescent="0.3">
      <c r="B10" s="222" t="s">
        <v>1</v>
      </c>
      <c r="C10" s="223"/>
      <c r="D10" s="223"/>
      <c r="E10" s="224"/>
    </row>
    <row r="11" spans="2:5" x14ac:dyDescent="0.3">
      <c r="B11" s="11" t="s">
        <v>2</v>
      </c>
      <c r="C11" s="20" t="s">
        <v>3</v>
      </c>
      <c r="D11" s="193" t="s">
        <v>192</v>
      </c>
      <c r="E11" s="194"/>
    </row>
    <row r="12" spans="2:5" x14ac:dyDescent="0.3">
      <c r="B12" s="11" t="s">
        <v>4</v>
      </c>
      <c r="C12" s="20" t="s">
        <v>12</v>
      </c>
      <c r="D12" s="193" t="s">
        <v>89</v>
      </c>
      <c r="E12" s="194"/>
    </row>
    <row r="13" spans="2:5" x14ac:dyDescent="0.3">
      <c r="B13" s="11" t="s">
        <v>5</v>
      </c>
      <c r="C13" s="20" t="s">
        <v>14</v>
      </c>
      <c r="D13" s="193" t="s">
        <v>91</v>
      </c>
      <c r="E13" s="194"/>
    </row>
    <row r="14" spans="2:5" x14ac:dyDescent="0.3">
      <c r="B14" s="11" t="s">
        <v>5</v>
      </c>
      <c r="C14" s="20" t="s">
        <v>11</v>
      </c>
      <c r="D14" s="193" t="s">
        <v>193</v>
      </c>
      <c r="E14" s="194"/>
    </row>
    <row r="15" spans="2:5" ht="15" thickBot="1" x14ac:dyDescent="0.35">
      <c r="B15" s="30" t="s">
        <v>6</v>
      </c>
      <c r="C15" s="31" t="s">
        <v>13</v>
      </c>
      <c r="D15" s="195">
        <v>12</v>
      </c>
      <c r="E15" s="196"/>
    </row>
    <row r="16" spans="2:5" ht="15" thickBot="1" x14ac:dyDescent="0.35">
      <c r="B16" s="1"/>
      <c r="C16" s="1"/>
    </row>
    <row r="17" spans="2:5" ht="15" thickBot="1" x14ac:dyDescent="0.35">
      <c r="B17" s="186" t="s">
        <v>7</v>
      </c>
      <c r="C17" s="187"/>
      <c r="D17" s="187"/>
      <c r="E17" s="188"/>
    </row>
    <row r="18" spans="2:5" ht="28.8" x14ac:dyDescent="0.3">
      <c r="B18" s="197" t="s">
        <v>15</v>
      </c>
      <c r="C18" s="198"/>
      <c r="D18" s="5" t="s">
        <v>16</v>
      </c>
      <c r="E18" s="6" t="s">
        <v>86</v>
      </c>
    </row>
    <row r="19" spans="2:5" ht="16.2" thickBot="1" x14ac:dyDescent="0.35">
      <c r="B19" s="199" t="s">
        <v>213</v>
      </c>
      <c r="C19" s="200"/>
      <c r="D19" s="7" t="s">
        <v>87</v>
      </c>
      <c r="E19" s="8">
        <v>12</v>
      </c>
    </row>
    <row r="20" spans="2:5" ht="15" thickBot="1" x14ac:dyDescent="0.35">
      <c r="B20" s="16"/>
      <c r="C20" s="16"/>
    </row>
    <row r="21" spans="2:5" ht="15" thickBot="1" x14ac:dyDescent="0.35">
      <c r="B21" s="186" t="s">
        <v>17</v>
      </c>
      <c r="C21" s="187"/>
      <c r="D21" s="187"/>
      <c r="E21" s="188"/>
    </row>
    <row r="22" spans="2:5" x14ac:dyDescent="0.3">
      <c r="B22" s="3">
        <v>1</v>
      </c>
      <c r="C22" s="189" t="s">
        <v>18</v>
      </c>
      <c r="D22" s="190"/>
      <c r="E22" s="9" t="s">
        <v>213</v>
      </c>
    </row>
    <row r="23" spans="2:5" x14ac:dyDescent="0.3">
      <c r="B23" s="2">
        <v>2</v>
      </c>
      <c r="C23" s="191" t="s">
        <v>19</v>
      </c>
      <c r="D23" s="192"/>
      <c r="E23" s="12"/>
    </row>
    <row r="24" spans="2:5" x14ac:dyDescent="0.3">
      <c r="B24" s="2">
        <v>3</v>
      </c>
      <c r="C24" s="191" t="s">
        <v>20</v>
      </c>
      <c r="D24" s="192"/>
      <c r="E24" s="9" t="s">
        <v>213</v>
      </c>
    </row>
    <row r="25" spans="2:5" x14ac:dyDescent="0.3">
      <c r="B25" s="2">
        <v>4</v>
      </c>
      <c r="C25" s="191" t="s">
        <v>21</v>
      </c>
      <c r="D25" s="192"/>
      <c r="E25" s="13" t="s">
        <v>193</v>
      </c>
    </row>
    <row r="26" spans="2:5" ht="15" thickBot="1" x14ac:dyDescent="0.35">
      <c r="B26" s="10">
        <v>5</v>
      </c>
      <c r="C26" s="183" t="s">
        <v>40</v>
      </c>
      <c r="D26" s="184"/>
      <c r="E26" s="4">
        <v>12</v>
      </c>
    </row>
    <row r="28" spans="2:5" ht="16.2" thickBot="1" x14ac:dyDescent="0.35">
      <c r="B28" s="167" t="s">
        <v>112</v>
      </c>
      <c r="C28" s="167"/>
      <c r="D28" s="167"/>
      <c r="E28" s="167"/>
    </row>
    <row r="29" spans="2:5" ht="15.6" x14ac:dyDescent="0.3">
      <c r="B29" s="35"/>
      <c r="C29" s="36"/>
      <c r="D29" s="36"/>
      <c r="E29" s="37" t="s">
        <v>213</v>
      </c>
    </row>
    <row r="30" spans="2:5" ht="15.6" x14ac:dyDescent="0.3">
      <c r="B30" s="101">
        <v>1</v>
      </c>
      <c r="C30" s="102" t="s">
        <v>22</v>
      </c>
      <c r="D30" s="102"/>
      <c r="E30" s="38" t="s">
        <v>23</v>
      </c>
    </row>
    <row r="31" spans="2:5" ht="15.6" x14ac:dyDescent="0.3">
      <c r="B31" s="39" t="s">
        <v>2</v>
      </c>
      <c r="C31" s="32" t="s">
        <v>113</v>
      </c>
      <c r="D31" s="32"/>
      <c r="E31" s="40"/>
    </row>
    <row r="32" spans="2:5" ht="15.6" x14ac:dyDescent="0.3">
      <c r="B32" s="39" t="s">
        <v>4</v>
      </c>
      <c r="C32" s="32" t="s">
        <v>114</v>
      </c>
      <c r="D32" s="32"/>
      <c r="E32" s="40"/>
    </row>
    <row r="33" spans="2:5" ht="15.6" x14ac:dyDescent="0.3">
      <c r="B33" s="39" t="s">
        <v>5</v>
      </c>
      <c r="C33" s="32" t="s">
        <v>115</v>
      </c>
      <c r="D33" s="32"/>
      <c r="E33" s="40"/>
    </row>
    <row r="34" spans="2:5" ht="15.6" x14ac:dyDescent="0.3">
      <c r="B34" s="39" t="s">
        <v>6</v>
      </c>
      <c r="C34" s="32" t="s">
        <v>116</v>
      </c>
      <c r="D34" s="32"/>
      <c r="E34" s="40"/>
    </row>
    <row r="35" spans="2:5" ht="15.6" x14ac:dyDescent="0.3">
      <c r="B35" s="39" t="s">
        <v>24</v>
      </c>
      <c r="C35" s="32" t="s">
        <v>117</v>
      </c>
      <c r="D35" s="32"/>
      <c r="E35" s="40"/>
    </row>
    <row r="36" spans="2:5" ht="15.6" x14ac:dyDescent="0.3">
      <c r="B36" s="39" t="s">
        <v>25</v>
      </c>
      <c r="C36" s="32" t="s">
        <v>27</v>
      </c>
      <c r="D36" s="32"/>
      <c r="E36" s="40"/>
    </row>
    <row r="37" spans="2:5" ht="15.6" x14ac:dyDescent="0.3">
      <c r="B37" s="180" t="s">
        <v>36</v>
      </c>
      <c r="C37" s="181"/>
      <c r="D37" s="102"/>
      <c r="E37" s="41"/>
    </row>
    <row r="38" spans="2:5" ht="16.2" thickBot="1" x14ac:dyDescent="0.35">
      <c r="B38" s="42" t="s">
        <v>26</v>
      </c>
      <c r="C38" s="43" t="s">
        <v>118</v>
      </c>
      <c r="D38" s="48">
        <v>0.36799999999999999</v>
      </c>
      <c r="E38" s="44">
        <f>SUM(E31:E37)</f>
        <v>0</v>
      </c>
    </row>
    <row r="39" spans="2:5" ht="15.6" x14ac:dyDescent="0.3">
      <c r="B39" s="185" t="s">
        <v>119</v>
      </c>
      <c r="C39" s="185"/>
      <c r="D39" s="185"/>
      <c r="E39" s="185"/>
    </row>
    <row r="40" spans="2:5" ht="15.75" customHeight="1" x14ac:dyDescent="0.3">
      <c r="B40" s="174" t="s">
        <v>120</v>
      </c>
      <c r="C40" s="174"/>
      <c r="D40" s="174"/>
      <c r="E40" s="174"/>
    </row>
    <row r="41" spans="2:5" ht="15.6" x14ac:dyDescent="0.3">
      <c r="B41" s="24"/>
      <c r="C41" s="24"/>
      <c r="D41" s="24"/>
      <c r="E41" s="25"/>
    </row>
    <row r="42" spans="2:5" ht="15.6" x14ac:dyDescent="0.3">
      <c r="B42" s="167" t="s">
        <v>41</v>
      </c>
      <c r="C42" s="167"/>
      <c r="D42" s="167"/>
      <c r="E42" s="167"/>
    </row>
    <row r="43" spans="2:5" ht="15.6" x14ac:dyDescent="0.3">
      <c r="B43" s="26"/>
      <c r="C43" s="24"/>
      <c r="D43" s="24"/>
      <c r="E43" s="25"/>
    </row>
    <row r="44" spans="2:5" ht="16.2" thickBot="1" x14ac:dyDescent="0.35">
      <c r="B44" s="167" t="s">
        <v>121</v>
      </c>
      <c r="C44" s="167"/>
      <c r="D44" s="167"/>
      <c r="E44" s="167"/>
    </row>
    <row r="45" spans="2:5" ht="15.6" x14ac:dyDescent="0.3">
      <c r="B45" s="46"/>
      <c r="C45" s="36"/>
      <c r="D45" s="36"/>
      <c r="E45" s="37" t="s">
        <v>213</v>
      </c>
    </row>
    <row r="46" spans="2:5" ht="15.6" x14ac:dyDescent="0.3">
      <c r="B46" s="101" t="s">
        <v>42</v>
      </c>
      <c r="C46" s="102" t="s">
        <v>43</v>
      </c>
      <c r="D46" s="102" t="s">
        <v>122</v>
      </c>
      <c r="E46" s="38" t="s">
        <v>23</v>
      </c>
    </row>
    <row r="47" spans="2:5" ht="15.6" x14ac:dyDescent="0.3">
      <c r="B47" s="39" t="s">
        <v>2</v>
      </c>
      <c r="C47" s="32" t="s">
        <v>39</v>
      </c>
      <c r="D47" s="33">
        <v>8.3299999999999999E-2</v>
      </c>
      <c r="E47" s="99"/>
    </row>
    <row r="48" spans="2:5" ht="15.6" x14ac:dyDescent="0.3">
      <c r="B48" s="39" t="s">
        <v>4</v>
      </c>
      <c r="C48" s="32" t="s">
        <v>44</v>
      </c>
      <c r="D48" s="33">
        <v>0.121</v>
      </c>
      <c r="E48" s="99"/>
    </row>
    <row r="49" spans="2:5" ht="15.6" x14ac:dyDescent="0.3">
      <c r="B49" s="180" t="s">
        <v>36</v>
      </c>
      <c r="C49" s="181"/>
      <c r="D49" s="34">
        <f>SUM(D47:D48)</f>
        <v>0.20429999999999998</v>
      </c>
      <c r="E49" s="47"/>
    </row>
    <row r="50" spans="2:5" ht="17.25" customHeight="1" thickBot="1" x14ac:dyDescent="0.35">
      <c r="B50" s="42" t="s">
        <v>5</v>
      </c>
      <c r="C50" s="43" t="s">
        <v>123</v>
      </c>
      <c r="D50" s="48">
        <f>D49*D66</f>
        <v>7.5182399999999996E-2</v>
      </c>
      <c r="E50" s="100"/>
    </row>
    <row r="51" spans="2:5" ht="15.75" customHeight="1" x14ac:dyDescent="0.3">
      <c r="B51" s="182" t="s">
        <v>124</v>
      </c>
      <c r="C51" s="182"/>
      <c r="D51" s="182"/>
      <c r="E51" s="182"/>
    </row>
    <row r="52" spans="2:5" ht="15.75" customHeight="1" x14ac:dyDescent="0.3">
      <c r="B52" s="174" t="s">
        <v>125</v>
      </c>
      <c r="C52" s="174"/>
      <c r="D52" s="174"/>
      <c r="E52" s="174"/>
    </row>
    <row r="53" spans="2:5" ht="15.75" customHeight="1" x14ac:dyDescent="0.3">
      <c r="B53" s="174" t="s">
        <v>126</v>
      </c>
      <c r="C53" s="174"/>
      <c r="D53" s="174"/>
      <c r="E53" s="174"/>
    </row>
    <row r="54" spans="2:5" ht="15.6" x14ac:dyDescent="0.3">
      <c r="B54" s="24"/>
      <c r="C54" s="24"/>
      <c r="D54" s="24"/>
      <c r="E54" s="25"/>
    </row>
    <row r="55" spans="2:5" ht="16.5" customHeight="1" thickBot="1" x14ac:dyDescent="0.35">
      <c r="B55" s="172" t="s">
        <v>45</v>
      </c>
      <c r="C55" s="172"/>
      <c r="D55" s="172"/>
      <c r="E55" s="172"/>
    </row>
    <row r="56" spans="2:5" ht="15.6" x14ac:dyDescent="0.3">
      <c r="B56" s="175"/>
      <c r="C56" s="176"/>
      <c r="D56" s="177"/>
      <c r="E56" s="37" t="s">
        <v>213</v>
      </c>
    </row>
    <row r="57" spans="2:5" ht="31.2" x14ac:dyDescent="0.3">
      <c r="B57" s="101" t="s">
        <v>46</v>
      </c>
      <c r="C57" s="102" t="s">
        <v>47</v>
      </c>
      <c r="D57" s="102" t="s">
        <v>48</v>
      </c>
      <c r="E57" s="38" t="s">
        <v>23</v>
      </c>
    </row>
    <row r="58" spans="2:5" ht="15.75" customHeight="1" x14ac:dyDescent="0.3">
      <c r="B58" s="39" t="s">
        <v>2</v>
      </c>
      <c r="C58" s="32" t="s">
        <v>30</v>
      </c>
      <c r="D58" s="49">
        <v>0.2</v>
      </c>
      <c r="E58" s="178" t="s">
        <v>127</v>
      </c>
    </row>
    <row r="59" spans="2:5" ht="15.6" x14ac:dyDescent="0.3">
      <c r="B59" s="39" t="s">
        <v>4</v>
      </c>
      <c r="C59" s="32" t="s">
        <v>32</v>
      </c>
      <c r="D59" s="49">
        <v>2.5000000000000001E-2</v>
      </c>
      <c r="E59" s="178"/>
    </row>
    <row r="60" spans="2:5" ht="15.6" x14ac:dyDescent="0.3">
      <c r="B60" s="39" t="s">
        <v>5</v>
      </c>
      <c r="C60" s="32" t="s">
        <v>49</v>
      </c>
      <c r="D60" s="33">
        <v>0.03</v>
      </c>
      <c r="E60" s="178"/>
    </row>
    <row r="61" spans="2:5" ht="15.6" x14ac:dyDescent="0.3">
      <c r="B61" s="39" t="s">
        <v>6</v>
      </c>
      <c r="C61" s="32" t="s">
        <v>50</v>
      </c>
      <c r="D61" s="49">
        <v>1.4999999999999999E-2</v>
      </c>
      <c r="E61" s="178"/>
    </row>
    <row r="62" spans="2:5" ht="15.6" x14ac:dyDescent="0.3">
      <c r="B62" s="39" t="s">
        <v>24</v>
      </c>
      <c r="C62" s="32" t="s">
        <v>51</v>
      </c>
      <c r="D62" s="49">
        <v>0.01</v>
      </c>
      <c r="E62" s="178"/>
    </row>
    <row r="63" spans="2:5" ht="15.6" x14ac:dyDescent="0.3">
      <c r="B63" s="39" t="s">
        <v>25</v>
      </c>
      <c r="C63" s="32" t="s">
        <v>35</v>
      </c>
      <c r="D63" s="49">
        <v>6.0000000000000001E-3</v>
      </c>
      <c r="E63" s="178"/>
    </row>
    <row r="64" spans="2:5" ht="15.6" x14ac:dyDescent="0.3">
      <c r="B64" s="39" t="s">
        <v>26</v>
      </c>
      <c r="C64" s="32" t="s">
        <v>31</v>
      </c>
      <c r="D64" s="49">
        <v>2E-3</v>
      </c>
      <c r="E64" s="178"/>
    </row>
    <row r="65" spans="2:5" ht="15.6" x14ac:dyDescent="0.3">
      <c r="B65" s="39" t="s">
        <v>34</v>
      </c>
      <c r="C65" s="32" t="s">
        <v>33</v>
      </c>
      <c r="D65" s="49">
        <v>0.08</v>
      </c>
      <c r="E65" s="178"/>
    </row>
    <row r="66" spans="2:5" ht="27" customHeight="1" thickBot="1" x14ac:dyDescent="0.35">
      <c r="B66" s="170" t="s">
        <v>128</v>
      </c>
      <c r="C66" s="171"/>
      <c r="D66" s="50">
        <f>SUM(D58:D65)</f>
        <v>0.36800000000000005</v>
      </c>
      <c r="E66" s="179"/>
    </row>
    <row r="67" spans="2:5" ht="15.75" customHeight="1" x14ac:dyDescent="0.3">
      <c r="B67" s="173" t="s">
        <v>129</v>
      </c>
      <c r="C67" s="173"/>
      <c r="D67" s="173"/>
      <c r="E67" s="173"/>
    </row>
    <row r="68" spans="2:5" ht="15.6" x14ac:dyDescent="0.3">
      <c r="B68" s="24"/>
      <c r="C68" s="24"/>
      <c r="D68" s="24"/>
      <c r="E68" s="25"/>
    </row>
    <row r="69" spans="2:5" ht="16.2" thickBot="1" x14ac:dyDescent="0.35">
      <c r="B69" s="167" t="s">
        <v>52</v>
      </c>
      <c r="C69" s="167"/>
      <c r="D69" s="167"/>
      <c r="E69" s="167"/>
    </row>
    <row r="70" spans="2:5" ht="15.6" x14ac:dyDescent="0.3">
      <c r="B70" s="46"/>
      <c r="C70" s="36"/>
      <c r="D70" s="36"/>
      <c r="E70" s="37" t="s">
        <v>213</v>
      </c>
    </row>
    <row r="71" spans="2:5" ht="15.6" x14ac:dyDescent="0.3">
      <c r="B71" s="101" t="s">
        <v>53</v>
      </c>
      <c r="C71" s="102" t="s">
        <v>28</v>
      </c>
      <c r="D71" s="102"/>
      <c r="E71" s="38" t="s">
        <v>23</v>
      </c>
    </row>
    <row r="72" spans="2:5" ht="15.6" x14ac:dyDescent="0.3">
      <c r="B72" s="39" t="s">
        <v>2</v>
      </c>
      <c r="C72" s="32" t="s">
        <v>130</v>
      </c>
      <c r="D72" s="32"/>
      <c r="E72" s="51">
        <f>'Recepcionista - Memória'!D15</f>
        <v>0</v>
      </c>
    </row>
    <row r="73" spans="2:5" ht="15.6" x14ac:dyDescent="0.3">
      <c r="B73" s="39" t="s">
        <v>4</v>
      </c>
      <c r="C73" s="32" t="s">
        <v>131</v>
      </c>
      <c r="D73" s="32"/>
      <c r="E73" s="99">
        <f>'Recepcionista - Memória'!D29</f>
        <v>0</v>
      </c>
    </row>
    <row r="74" spans="2:5" ht="15.6" x14ac:dyDescent="0.3">
      <c r="B74" s="39" t="s">
        <v>5</v>
      </c>
      <c r="C74" s="32" t="s">
        <v>132</v>
      </c>
      <c r="D74" s="32"/>
      <c r="E74" s="99"/>
    </row>
    <row r="75" spans="2:5" ht="15.6" x14ac:dyDescent="0.3">
      <c r="B75" s="39" t="s">
        <v>6</v>
      </c>
      <c r="C75" s="32" t="s">
        <v>133</v>
      </c>
      <c r="D75" s="32"/>
      <c r="E75" s="99"/>
    </row>
    <row r="76" spans="2:5" ht="15.6" x14ac:dyDescent="0.3">
      <c r="B76" s="39" t="s">
        <v>24</v>
      </c>
      <c r="C76" s="32" t="s">
        <v>90</v>
      </c>
      <c r="D76" s="32"/>
      <c r="E76" s="99"/>
    </row>
    <row r="77" spans="2:5" ht="16.2" thickBot="1" x14ac:dyDescent="0.35">
      <c r="B77" s="170" t="s">
        <v>36</v>
      </c>
      <c r="C77" s="171"/>
      <c r="D77" s="50"/>
      <c r="E77" s="100">
        <f>SUM(E72:E76)</f>
        <v>0</v>
      </c>
    </row>
    <row r="78" spans="2:5" ht="15.75" customHeight="1" x14ac:dyDescent="0.3">
      <c r="B78" s="173" t="s">
        <v>134</v>
      </c>
      <c r="C78" s="173"/>
      <c r="D78" s="173"/>
      <c r="E78" s="173"/>
    </row>
    <row r="79" spans="2:5" ht="15.75" customHeight="1" x14ac:dyDescent="0.3">
      <c r="B79" s="173" t="s">
        <v>135</v>
      </c>
      <c r="C79" s="173"/>
      <c r="D79" s="173"/>
      <c r="E79" s="173"/>
    </row>
    <row r="80" spans="2:5" ht="15.6" x14ac:dyDescent="0.3">
      <c r="B80" s="24"/>
      <c r="C80" s="24"/>
      <c r="D80" s="24"/>
      <c r="E80" s="25"/>
    </row>
    <row r="81" spans="2:5" ht="16.2" thickBot="1" x14ac:dyDescent="0.35">
      <c r="B81" s="167" t="s">
        <v>54</v>
      </c>
      <c r="C81" s="167"/>
      <c r="D81" s="167"/>
      <c r="E81" s="167"/>
    </row>
    <row r="82" spans="2:5" ht="15.6" x14ac:dyDescent="0.3">
      <c r="B82" s="168"/>
      <c r="C82" s="169"/>
      <c r="D82" s="169"/>
      <c r="E82" s="37" t="s">
        <v>213</v>
      </c>
    </row>
    <row r="83" spans="2:5" ht="15.6" x14ac:dyDescent="0.3">
      <c r="B83" s="101">
        <v>2</v>
      </c>
      <c r="C83" s="102" t="s">
        <v>55</v>
      </c>
      <c r="D83" s="102"/>
      <c r="E83" s="38" t="s">
        <v>23</v>
      </c>
    </row>
    <row r="84" spans="2:5" ht="15.6" x14ac:dyDescent="0.3">
      <c r="B84" s="39" t="s">
        <v>42</v>
      </c>
      <c r="C84" s="32" t="s">
        <v>43</v>
      </c>
      <c r="D84" s="32"/>
      <c r="E84" s="99"/>
    </row>
    <row r="85" spans="2:5" ht="31.2" x14ac:dyDescent="0.3">
      <c r="B85" s="39" t="s">
        <v>46</v>
      </c>
      <c r="C85" s="32" t="s">
        <v>136</v>
      </c>
      <c r="D85" s="32"/>
      <c r="E85" s="99"/>
    </row>
    <row r="86" spans="2:5" ht="15.6" x14ac:dyDescent="0.3">
      <c r="B86" s="39" t="s">
        <v>53</v>
      </c>
      <c r="C86" s="32" t="s">
        <v>28</v>
      </c>
      <c r="D86" s="32"/>
      <c r="E86" s="99"/>
    </row>
    <row r="87" spans="2:5" ht="16.2" thickBot="1" x14ac:dyDescent="0.35">
      <c r="B87" s="170" t="s">
        <v>36</v>
      </c>
      <c r="C87" s="171"/>
      <c r="D87" s="50"/>
      <c r="E87" s="100">
        <f>SUM(E84:E86)</f>
        <v>0</v>
      </c>
    </row>
    <row r="88" spans="2:5" ht="15.75" customHeight="1" x14ac:dyDescent="0.3">
      <c r="B88" s="173" t="s">
        <v>137</v>
      </c>
      <c r="C88" s="173"/>
      <c r="D88" s="173"/>
      <c r="E88" s="173"/>
    </row>
    <row r="89" spans="2:5" ht="15.6" x14ac:dyDescent="0.3">
      <c r="B89" s="173"/>
      <c r="C89" s="173"/>
      <c r="D89" s="173"/>
      <c r="E89" s="173"/>
    </row>
    <row r="90" spans="2:5" ht="16.2" thickBot="1" x14ac:dyDescent="0.35">
      <c r="B90" s="167" t="s">
        <v>56</v>
      </c>
      <c r="C90" s="167"/>
      <c r="D90" s="167"/>
      <c r="E90" s="167"/>
    </row>
    <row r="91" spans="2:5" ht="15.6" x14ac:dyDescent="0.3">
      <c r="B91" s="168"/>
      <c r="C91" s="169"/>
      <c r="D91" s="169"/>
      <c r="E91" s="37" t="s">
        <v>213</v>
      </c>
    </row>
    <row r="92" spans="2:5" ht="15.6" x14ac:dyDescent="0.3">
      <c r="B92" s="101">
        <v>3</v>
      </c>
      <c r="C92" s="102" t="s">
        <v>38</v>
      </c>
      <c r="D92" s="102" t="s">
        <v>122</v>
      </c>
      <c r="E92" s="38" t="s">
        <v>23</v>
      </c>
    </row>
    <row r="93" spans="2:5" ht="15.6" x14ac:dyDescent="0.3">
      <c r="B93" s="39" t="s">
        <v>2</v>
      </c>
      <c r="C93" s="53" t="s">
        <v>57</v>
      </c>
      <c r="D93" s="33">
        <v>1.8100000000000002E-2</v>
      </c>
      <c r="E93" s="99"/>
    </row>
    <row r="94" spans="2:5" ht="15.6" x14ac:dyDescent="0.3">
      <c r="B94" s="39" t="s">
        <v>4</v>
      </c>
      <c r="C94" s="53" t="s">
        <v>58</v>
      </c>
      <c r="D94" s="33">
        <v>1.4E-3</v>
      </c>
      <c r="E94" s="99"/>
    </row>
    <row r="95" spans="2:5" ht="15.6" x14ac:dyDescent="0.3">
      <c r="B95" s="39" t="s">
        <v>5</v>
      </c>
      <c r="C95" s="53" t="s">
        <v>59</v>
      </c>
      <c r="D95" s="33">
        <v>3.9800000000000002E-2</v>
      </c>
      <c r="E95" s="99"/>
    </row>
    <row r="96" spans="2:5" ht="15.6" x14ac:dyDescent="0.3">
      <c r="B96" s="39" t="s">
        <v>6</v>
      </c>
      <c r="C96" s="53" t="s">
        <v>60</v>
      </c>
      <c r="D96" s="33">
        <v>1.9E-3</v>
      </c>
      <c r="E96" s="99"/>
    </row>
    <row r="97" spans="2:5" ht="15.6" x14ac:dyDescent="0.3">
      <c r="B97" s="39" t="s">
        <v>24</v>
      </c>
      <c r="C97" s="53" t="s">
        <v>138</v>
      </c>
      <c r="D97" s="33">
        <f>D96*D66</f>
        <v>6.9920000000000008E-4</v>
      </c>
      <c r="E97" s="99"/>
    </row>
    <row r="98" spans="2:5" ht="15.6" x14ac:dyDescent="0.3">
      <c r="B98" s="39" t="s">
        <v>25</v>
      </c>
      <c r="C98" s="53" t="s">
        <v>61</v>
      </c>
      <c r="D98" s="33">
        <v>0.02</v>
      </c>
      <c r="E98" s="99"/>
    </row>
    <row r="99" spans="2:5" ht="16.2" thickBot="1" x14ac:dyDescent="0.35">
      <c r="B99" s="170" t="s">
        <v>36</v>
      </c>
      <c r="C99" s="171"/>
      <c r="D99" s="50">
        <f>SUM(D93:D98)</f>
        <v>8.1899200000000005E-2</v>
      </c>
      <c r="E99" s="100">
        <f>SUM(E93:E98)</f>
        <v>0</v>
      </c>
    </row>
    <row r="100" spans="2:5" ht="15.75" customHeight="1" x14ac:dyDescent="0.3">
      <c r="B100" s="173" t="s">
        <v>254</v>
      </c>
      <c r="C100" s="173"/>
      <c r="D100" s="173"/>
      <c r="E100" s="173"/>
    </row>
    <row r="101" spans="2:5" ht="15.6" x14ac:dyDescent="0.3">
      <c r="B101" s="24"/>
      <c r="C101" s="24"/>
      <c r="D101" s="24"/>
      <c r="E101" s="25"/>
    </row>
    <row r="102" spans="2:5" ht="15.6" x14ac:dyDescent="0.3">
      <c r="B102" s="167" t="s">
        <v>84</v>
      </c>
      <c r="C102" s="167"/>
      <c r="D102" s="167"/>
      <c r="E102" s="167"/>
    </row>
    <row r="103" spans="2:5" ht="15.6" x14ac:dyDescent="0.3">
      <c r="B103" s="24"/>
      <c r="C103" s="24"/>
      <c r="D103" s="24"/>
      <c r="E103" s="25"/>
    </row>
    <row r="104" spans="2:5" ht="16.2" thickBot="1" x14ac:dyDescent="0.35">
      <c r="B104" s="167" t="s">
        <v>139</v>
      </c>
      <c r="C104" s="167"/>
      <c r="D104" s="167"/>
      <c r="E104" s="167"/>
    </row>
    <row r="105" spans="2:5" ht="15.6" x14ac:dyDescent="0.3">
      <c r="B105" s="204"/>
      <c r="C105" s="205"/>
      <c r="D105" s="205"/>
      <c r="E105" s="37" t="s">
        <v>213</v>
      </c>
    </row>
    <row r="106" spans="2:5" ht="15.6" x14ac:dyDescent="0.3">
      <c r="B106" s="101" t="s">
        <v>29</v>
      </c>
      <c r="C106" s="102" t="s">
        <v>62</v>
      </c>
      <c r="D106" s="102" t="s">
        <v>122</v>
      </c>
      <c r="E106" s="38" t="s">
        <v>23</v>
      </c>
    </row>
    <row r="107" spans="2:5" ht="15.6" x14ac:dyDescent="0.3">
      <c r="B107" s="39" t="s">
        <v>2</v>
      </c>
      <c r="C107" s="32" t="s">
        <v>63</v>
      </c>
      <c r="D107" s="33">
        <v>9.4999999999999998E-3</v>
      </c>
      <c r="E107" s="99"/>
    </row>
    <row r="108" spans="2:5" ht="15.6" x14ac:dyDescent="0.3">
      <c r="B108" s="39" t="s">
        <v>4</v>
      </c>
      <c r="C108" s="32" t="s">
        <v>64</v>
      </c>
      <c r="D108" s="33">
        <v>4.1700000000000001E-2</v>
      </c>
      <c r="E108" s="99"/>
    </row>
    <row r="109" spans="2:5" ht="15.6" x14ac:dyDescent="0.3">
      <c r="B109" s="39" t="s">
        <v>5</v>
      </c>
      <c r="C109" s="32" t="s">
        <v>65</v>
      </c>
      <c r="D109" s="33">
        <v>1E-3</v>
      </c>
      <c r="E109" s="99"/>
    </row>
    <row r="110" spans="2:5" ht="15.6" x14ac:dyDescent="0.3">
      <c r="B110" s="39" t="s">
        <v>6</v>
      </c>
      <c r="C110" s="32" t="s">
        <v>66</v>
      </c>
      <c r="D110" s="33">
        <v>6.3E-3</v>
      </c>
      <c r="E110" s="99"/>
    </row>
    <row r="111" spans="2:5" ht="15.6" x14ac:dyDescent="0.3">
      <c r="B111" s="39" t="s">
        <v>24</v>
      </c>
      <c r="C111" s="32" t="s">
        <v>67</v>
      </c>
      <c r="D111" s="33">
        <v>2.0000000000000001E-4</v>
      </c>
      <c r="E111" s="99"/>
    </row>
    <row r="112" spans="2:5" ht="15.6" x14ac:dyDescent="0.3">
      <c r="B112" s="39" t="s">
        <v>25</v>
      </c>
      <c r="C112" s="32" t="s">
        <v>140</v>
      </c>
      <c r="D112" s="33">
        <v>0</v>
      </c>
      <c r="E112" s="99"/>
    </row>
    <row r="113" spans="2:5" ht="16.2" thickBot="1" x14ac:dyDescent="0.35">
      <c r="B113" s="170" t="s">
        <v>128</v>
      </c>
      <c r="C113" s="171"/>
      <c r="D113" s="50">
        <f>SUM(D107:D112)</f>
        <v>5.8700000000000002E-2</v>
      </c>
      <c r="E113" s="100">
        <f>SUM(E107:E112)</f>
        <v>0</v>
      </c>
    </row>
    <row r="114" spans="2:5" ht="15.75" customHeight="1" x14ac:dyDescent="0.3">
      <c r="B114" s="173" t="s">
        <v>141</v>
      </c>
      <c r="C114" s="173"/>
      <c r="D114" s="173"/>
      <c r="E114" s="173"/>
    </row>
    <row r="115" spans="2:5" ht="15.75" customHeight="1" x14ac:dyDescent="0.3">
      <c r="B115" s="173" t="s">
        <v>255</v>
      </c>
      <c r="C115" s="173"/>
      <c r="D115" s="173"/>
      <c r="E115" s="173"/>
    </row>
    <row r="116" spans="2:5" ht="15.6" x14ac:dyDescent="0.3">
      <c r="B116" s="24"/>
      <c r="C116" s="24"/>
      <c r="D116" s="24"/>
      <c r="E116" s="24"/>
    </row>
    <row r="117" spans="2:5" ht="16.2" thickBot="1" x14ac:dyDescent="0.35">
      <c r="B117" s="167" t="s">
        <v>68</v>
      </c>
      <c r="C117" s="167"/>
      <c r="D117" s="167"/>
      <c r="E117" s="167"/>
    </row>
    <row r="118" spans="2:5" ht="15.6" x14ac:dyDescent="0.3">
      <c r="B118" s="204"/>
      <c r="C118" s="205"/>
      <c r="D118" s="205"/>
      <c r="E118" s="37" t="s">
        <v>213</v>
      </c>
    </row>
    <row r="119" spans="2:5" ht="15.6" x14ac:dyDescent="0.3">
      <c r="B119" s="101" t="s">
        <v>37</v>
      </c>
      <c r="C119" s="102" t="s">
        <v>142</v>
      </c>
      <c r="D119" s="102"/>
      <c r="E119" s="38" t="s">
        <v>23</v>
      </c>
    </row>
    <row r="120" spans="2:5" ht="15.6" x14ac:dyDescent="0.3">
      <c r="B120" s="39" t="s">
        <v>2</v>
      </c>
      <c r="C120" s="32" t="s">
        <v>69</v>
      </c>
      <c r="D120" s="32"/>
      <c r="E120" s="99"/>
    </row>
    <row r="121" spans="2:5" ht="16.2" thickBot="1" x14ac:dyDescent="0.35">
      <c r="B121" s="170" t="s">
        <v>36</v>
      </c>
      <c r="C121" s="171"/>
      <c r="D121" s="121">
        <f>(D120)</f>
        <v>0</v>
      </c>
      <c r="E121" s="100">
        <f>E120</f>
        <v>0</v>
      </c>
    </row>
    <row r="122" spans="2:5" ht="15.6" x14ac:dyDescent="0.3">
      <c r="B122" s="24"/>
      <c r="C122" s="24"/>
      <c r="D122" s="24"/>
      <c r="E122" s="25"/>
    </row>
    <row r="123" spans="2:5" ht="15" customHeight="1" x14ac:dyDescent="0.3">
      <c r="B123" s="172" t="s">
        <v>70</v>
      </c>
      <c r="C123" s="172"/>
      <c r="D123" s="172"/>
      <c r="E123" s="172"/>
    </row>
    <row r="124" spans="2:5" ht="15.75" customHeight="1" thickBot="1" x14ac:dyDescent="0.35">
      <c r="B124" s="172"/>
      <c r="C124" s="172"/>
      <c r="D124" s="172"/>
      <c r="E124" s="172"/>
    </row>
    <row r="125" spans="2:5" ht="15.6" x14ac:dyDescent="0.3">
      <c r="B125" s="54">
        <v>4</v>
      </c>
      <c r="C125" s="55" t="s">
        <v>71</v>
      </c>
      <c r="D125" s="55"/>
      <c r="E125" s="56" t="s">
        <v>23</v>
      </c>
    </row>
    <row r="126" spans="2:5" ht="15.6" x14ac:dyDescent="0.3">
      <c r="B126" s="39" t="s">
        <v>29</v>
      </c>
      <c r="C126" s="32" t="s">
        <v>62</v>
      </c>
      <c r="D126" s="32"/>
      <c r="E126" s="99"/>
    </row>
    <row r="127" spans="2:5" ht="15.6" x14ac:dyDescent="0.3">
      <c r="B127" s="39" t="s">
        <v>37</v>
      </c>
      <c r="C127" s="32" t="s">
        <v>72</v>
      </c>
      <c r="D127" s="32"/>
      <c r="E127" s="99"/>
    </row>
    <row r="128" spans="2:5" ht="16.2" thickBot="1" x14ac:dyDescent="0.35">
      <c r="B128" s="170" t="s">
        <v>36</v>
      </c>
      <c r="C128" s="171"/>
      <c r="D128" s="121">
        <f>(D127)</f>
        <v>0</v>
      </c>
      <c r="E128" s="100">
        <f>SUM(E126:E127)</f>
        <v>0</v>
      </c>
    </row>
    <row r="129" spans="2:5" ht="15.6" x14ac:dyDescent="0.3">
      <c r="B129" s="24"/>
      <c r="C129" s="24"/>
      <c r="D129" s="24"/>
      <c r="E129" s="25"/>
    </row>
    <row r="130" spans="2:5" ht="16.2" thickBot="1" x14ac:dyDescent="0.35">
      <c r="B130" s="167" t="s">
        <v>73</v>
      </c>
      <c r="C130" s="167"/>
      <c r="D130" s="167"/>
      <c r="E130" s="167"/>
    </row>
    <row r="131" spans="2:5" ht="15.6" x14ac:dyDescent="0.3">
      <c r="B131" s="168"/>
      <c r="C131" s="169"/>
      <c r="D131" s="169"/>
      <c r="E131" s="37" t="s">
        <v>213</v>
      </c>
    </row>
    <row r="132" spans="2:5" ht="15.6" x14ac:dyDescent="0.3">
      <c r="B132" s="101">
        <v>5</v>
      </c>
      <c r="C132" s="57" t="s">
        <v>74</v>
      </c>
      <c r="D132" s="57" t="s">
        <v>122</v>
      </c>
      <c r="E132" s="38" t="s">
        <v>23</v>
      </c>
    </row>
    <row r="133" spans="2:5" ht="16.8" x14ac:dyDescent="0.3">
      <c r="B133" s="39" t="s">
        <v>2</v>
      </c>
      <c r="C133" s="32" t="s">
        <v>75</v>
      </c>
      <c r="D133" s="45"/>
      <c r="E133" s="58">
        <f>'Recepcionista - Uniforme'!H30</f>
        <v>0</v>
      </c>
    </row>
    <row r="134" spans="2:5" ht="15.6" x14ac:dyDescent="0.3">
      <c r="B134" s="39" t="s">
        <v>4</v>
      </c>
      <c r="C134" s="32" t="s">
        <v>143</v>
      </c>
      <c r="D134" s="45"/>
      <c r="E134" s="99"/>
    </row>
    <row r="135" spans="2:5" ht="15.6" x14ac:dyDescent="0.3">
      <c r="B135" s="39" t="s">
        <v>5</v>
      </c>
      <c r="C135" s="32" t="s">
        <v>144</v>
      </c>
      <c r="D135" s="45"/>
      <c r="E135" s="99">
        <f>'Ponto Eletrônico'!K4</f>
        <v>0</v>
      </c>
    </row>
    <row r="136" spans="2:5" ht="15.6" x14ac:dyDescent="0.3">
      <c r="B136" s="39" t="s">
        <v>6</v>
      </c>
      <c r="C136" s="32" t="s">
        <v>27</v>
      </c>
      <c r="D136" s="45"/>
      <c r="E136" s="99"/>
    </row>
    <row r="137" spans="2:5" ht="16.2" thickBot="1" x14ac:dyDescent="0.35">
      <c r="B137" s="170" t="s">
        <v>128</v>
      </c>
      <c r="C137" s="171"/>
      <c r="D137" s="121"/>
      <c r="E137" s="52">
        <f>SUM(E133:E136)</f>
        <v>0</v>
      </c>
    </row>
    <row r="138" spans="2:5" ht="15.6" x14ac:dyDescent="0.3">
      <c r="B138" s="24" t="s">
        <v>145</v>
      </c>
      <c r="C138" s="24"/>
      <c r="D138" s="24"/>
      <c r="E138" s="25"/>
    </row>
    <row r="139" spans="2:5" ht="15.6" x14ac:dyDescent="0.3">
      <c r="B139" s="24"/>
      <c r="C139" s="24"/>
      <c r="D139" s="24"/>
      <c r="E139" s="25"/>
    </row>
    <row r="140" spans="2:5" ht="16.2" thickBot="1" x14ac:dyDescent="0.35">
      <c r="B140" s="167" t="s">
        <v>76</v>
      </c>
      <c r="C140" s="167"/>
      <c r="D140" s="167"/>
      <c r="E140" s="167"/>
    </row>
    <row r="141" spans="2:5" ht="15.6" x14ac:dyDescent="0.3">
      <c r="B141" s="168"/>
      <c r="C141" s="169"/>
      <c r="D141" s="169"/>
      <c r="E141" s="37" t="s">
        <v>213</v>
      </c>
    </row>
    <row r="142" spans="2:5" ht="15.6" x14ac:dyDescent="0.3">
      <c r="B142" s="101">
        <v>6</v>
      </c>
      <c r="C142" s="57" t="s">
        <v>77</v>
      </c>
      <c r="D142" s="57" t="s">
        <v>122</v>
      </c>
      <c r="E142" s="38" t="s">
        <v>23</v>
      </c>
    </row>
    <row r="143" spans="2:5" ht="15.6" x14ac:dyDescent="0.3">
      <c r="B143" s="39" t="s">
        <v>2</v>
      </c>
      <c r="C143" s="32" t="s">
        <v>78</v>
      </c>
      <c r="D143" s="33"/>
      <c r="E143" s="99"/>
    </row>
    <row r="144" spans="2:5" ht="15.6" x14ac:dyDescent="0.3">
      <c r="B144" s="39" t="s">
        <v>4</v>
      </c>
      <c r="C144" s="32" t="s">
        <v>79</v>
      </c>
      <c r="D144" s="33"/>
      <c r="E144" s="99"/>
    </row>
    <row r="145" spans="2:5" ht="15.6" x14ac:dyDescent="0.3">
      <c r="B145" s="39" t="s">
        <v>5</v>
      </c>
      <c r="C145" s="32" t="s">
        <v>80</v>
      </c>
      <c r="D145" s="33"/>
      <c r="E145" s="99"/>
    </row>
    <row r="146" spans="2:5" ht="15.6" x14ac:dyDescent="0.3">
      <c r="B146" s="39"/>
      <c r="C146" s="32" t="s">
        <v>146</v>
      </c>
      <c r="D146" s="33"/>
      <c r="E146" s="99"/>
    </row>
    <row r="147" spans="2:5" ht="15.6" x14ac:dyDescent="0.3">
      <c r="B147" s="39"/>
      <c r="C147" s="32" t="s">
        <v>147</v>
      </c>
      <c r="D147" s="33"/>
      <c r="E147" s="99"/>
    </row>
    <row r="148" spans="2:5" ht="15.6" x14ac:dyDescent="0.3">
      <c r="B148" s="39"/>
      <c r="C148" s="32" t="s">
        <v>88</v>
      </c>
      <c r="D148" s="33"/>
      <c r="E148" s="99"/>
    </row>
    <row r="149" spans="2:5" ht="16.2" thickBot="1" x14ac:dyDescent="0.35">
      <c r="B149" s="170" t="s">
        <v>128</v>
      </c>
      <c r="C149" s="171"/>
      <c r="D149" s="50">
        <f>D143+D144+D145</f>
        <v>0</v>
      </c>
      <c r="E149" s="52">
        <f>SUM(E143:E148)</f>
        <v>0</v>
      </c>
    </row>
    <row r="150" spans="2:5" ht="15.75" customHeight="1" x14ac:dyDescent="0.3">
      <c r="B150" s="173" t="s">
        <v>148</v>
      </c>
      <c r="C150" s="173"/>
      <c r="D150" s="173"/>
      <c r="E150" s="173"/>
    </row>
    <row r="151" spans="2:5" ht="15.6" x14ac:dyDescent="0.3">
      <c r="B151" s="24"/>
      <c r="C151" s="24"/>
      <c r="D151" s="24"/>
      <c r="E151" s="25"/>
    </row>
    <row r="152" spans="2:5" ht="16.2" thickBot="1" x14ac:dyDescent="0.35">
      <c r="B152" s="167" t="s">
        <v>81</v>
      </c>
      <c r="C152" s="167"/>
      <c r="D152" s="167"/>
      <c r="E152" s="167"/>
    </row>
    <row r="153" spans="2:5" ht="15.6" x14ac:dyDescent="0.3">
      <c r="B153" s="168"/>
      <c r="C153" s="169"/>
      <c r="D153" s="169"/>
      <c r="E153" s="37" t="s">
        <v>213</v>
      </c>
    </row>
    <row r="154" spans="2:5" ht="15.6" x14ac:dyDescent="0.3">
      <c r="B154" s="101"/>
      <c r="C154" s="102" t="s">
        <v>149</v>
      </c>
      <c r="D154" s="57" t="s">
        <v>122</v>
      </c>
      <c r="E154" s="38" t="s">
        <v>23</v>
      </c>
    </row>
    <row r="155" spans="2:5" ht="15.6" x14ac:dyDescent="0.3">
      <c r="B155" s="101" t="s">
        <v>2</v>
      </c>
      <c r="C155" s="32" t="s">
        <v>82</v>
      </c>
      <c r="D155" s="32"/>
      <c r="E155" s="99"/>
    </row>
    <row r="156" spans="2:5" ht="15.6" x14ac:dyDescent="0.3">
      <c r="B156" s="101" t="s">
        <v>4</v>
      </c>
      <c r="C156" s="32" t="s">
        <v>41</v>
      </c>
      <c r="D156" s="32"/>
      <c r="E156" s="99"/>
    </row>
    <row r="157" spans="2:5" ht="15.6" x14ac:dyDescent="0.3">
      <c r="B157" s="101" t="s">
        <v>5</v>
      </c>
      <c r="C157" s="32" t="s">
        <v>83</v>
      </c>
      <c r="D157" s="32"/>
      <c r="E157" s="99"/>
    </row>
    <row r="158" spans="2:5" ht="15.6" x14ac:dyDescent="0.3">
      <c r="B158" s="101" t="s">
        <v>6</v>
      </c>
      <c r="C158" s="32" t="s">
        <v>84</v>
      </c>
      <c r="D158" s="32"/>
      <c r="E158" s="99"/>
    </row>
    <row r="159" spans="2:5" ht="15.6" x14ac:dyDescent="0.3">
      <c r="B159" s="101" t="s">
        <v>24</v>
      </c>
      <c r="C159" s="32" t="s">
        <v>73</v>
      </c>
      <c r="D159" s="32"/>
      <c r="E159" s="99"/>
    </row>
    <row r="160" spans="2:5" ht="15.75" customHeight="1" thickBot="1" x14ac:dyDescent="0.35">
      <c r="B160" s="180" t="s">
        <v>85</v>
      </c>
      <c r="C160" s="181"/>
      <c r="D160" s="102"/>
      <c r="E160" s="52">
        <f>SUM(E155:E159)</f>
        <v>0</v>
      </c>
    </row>
    <row r="161" spans="2:5" ht="16.2" thickBot="1" x14ac:dyDescent="0.35">
      <c r="B161" s="101" t="s">
        <v>25</v>
      </c>
      <c r="C161" s="32" t="s">
        <v>150</v>
      </c>
      <c r="D161" s="50">
        <f>D155+D156+D157</f>
        <v>0</v>
      </c>
      <c r="E161" s="52">
        <f>E149</f>
        <v>0</v>
      </c>
    </row>
    <row r="162" spans="2:5" ht="16.5" customHeight="1" thickBot="1" x14ac:dyDescent="0.35">
      <c r="B162" s="201" t="s">
        <v>151</v>
      </c>
      <c r="C162" s="202"/>
      <c r="D162" s="203"/>
      <c r="E162" s="59">
        <f>ROUND((E160+E161),2)</f>
        <v>0</v>
      </c>
    </row>
  </sheetData>
  <mergeCells count="72">
    <mergeCell ref="B1:E1"/>
    <mergeCell ref="B140:E140"/>
    <mergeCell ref="B141:D141"/>
    <mergeCell ref="B149:C149"/>
    <mergeCell ref="B150:E150"/>
    <mergeCell ref="B137:C137"/>
    <mergeCell ref="B3:E3"/>
    <mergeCell ref="B4:E4"/>
    <mergeCell ref="C6:E6"/>
    <mergeCell ref="C7:E7"/>
    <mergeCell ref="C8:E8"/>
    <mergeCell ref="B9:C9"/>
    <mergeCell ref="B10:E10"/>
    <mergeCell ref="D11:E11"/>
    <mergeCell ref="D12:E12"/>
    <mergeCell ref="D13:E13"/>
    <mergeCell ref="B152:E152"/>
    <mergeCell ref="B153:D153"/>
    <mergeCell ref="B160:C160"/>
    <mergeCell ref="B162:D162"/>
    <mergeCell ref="B100:E100"/>
    <mergeCell ref="B102:E102"/>
    <mergeCell ref="B104:E104"/>
    <mergeCell ref="B105:D105"/>
    <mergeCell ref="B113:C113"/>
    <mergeCell ref="B114:E114"/>
    <mergeCell ref="B115:E115"/>
    <mergeCell ref="B117:E117"/>
    <mergeCell ref="B118:D118"/>
    <mergeCell ref="B128:C128"/>
    <mergeCell ref="B130:E130"/>
    <mergeCell ref="B131:D131"/>
    <mergeCell ref="D14:E14"/>
    <mergeCell ref="D15:E15"/>
    <mergeCell ref="B17:E17"/>
    <mergeCell ref="B18:C18"/>
    <mergeCell ref="B19:C19"/>
    <mergeCell ref="B21:E21"/>
    <mergeCell ref="C22:D22"/>
    <mergeCell ref="C23:D23"/>
    <mergeCell ref="C24:D24"/>
    <mergeCell ref="C25:D25"/>
    <mergeCell ref="C26:D26"/>
    <mergeCell ref="B28:E28"/>
    <mergeCell ref="B37:C37"/>
    <mergeCell ref="B39:E39"/>
    <mergeCell ref="B40:E40"/>
    <mergeCell ref="B42:E42"/>
    <mergeCell ref="B44:E44"/>
    <mergeCell ref="B49:C49"/>
    <mergeCell ref="B51:E51"/>
    <mergeCell ref="B52:E52"/>
    <mergeCell ref="B53:E53"/>
    <mergeCell ref="B55:E55"/>
    <mergeCell ref="B56:D56"/>
    <mergeCell ref="E58:E66"/>
    <mergeCell ref="B66:C66"/>
    <mergeCell ref="B67:E67"/>
    <mergeCell ref="B69:E69"/>
    <mergeCell ref="B77:C77"/>
    <mergeCell ref="B78:E78"/>
    <mergeCell ref="B79:E79"/>
    <mergeCell ref="B81:E81"/>
    <mergeCell ref="B82:D82"/>
    <mergeCell ref="B87:C87"/>
    <mergeCell ref="B88:E88"/>
    <mergeCell ref="B89:E89"/>
    <mergeCell ref="B90:E90"/>
    <mergeCell ref="B91:D91"/>
    <mergeCell ref="B99:C99"/>
    <mergeCell ref="B121:C121"/>
    <mergeCell ref="B123:E124"/>
  </mergeCells>
  <pageMargins left="0.511811024" right="0.511811024" top="0.78740157499999996" bottom="0.78740157499999996" header="0.31496062000000002" footer="0.31496062000000002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7FB7D-D26F-47BD-9E6A-2E03708C144C}">
  <dimension ref="A1:I40"/>
  <sheetViews>
    <sheetView topLeftCell="A26" workbookViewId="0">
      <selection activeCell="G33" sqref="G33"/>
    </sheetView>
  </sheetViews>
  <sheetFormatPr defaultRowHeight="14.4" x14ac:dyDescent="0.3"/>
  <cols>
    <col min="1" max="1" width="21" bestFit="1" customWidth="1"/>
    <col min="2" max="2" width="16.6640625" bestFit="1" customWidth="1"/>
    <col min="3" max="3" width="18.5546875" bestFit="1" customWidth="1"/>
    <col min="4" max="5" width="15.6640625" bestFit="1" customWidth="1"/>
    <col min="6" max="6" width="18.88671875" bestFit="1" customWidth="1"/>
    <col min="7" max="7" width="10.6640625" customWidth="1"/>
  </cols>
  <sheetData>
    <row r="1" spans="1:9" ht="31.5" customHeight="1" x14ac:dyDescent="0.3">
      <c r="A1" s="229" t="s">
        <v>256</v>
      </c>
      <c r="B1" s="230"/>
      <c r="C1" s="230"/>
      <c r="D1" s="230"/>
      <c r="E1" s="230"/>
      <c r="F1" s="230"/>
      <c r="G1" s="230"/>
      <c r="H1" s="230"/>
      <c r="I1" s="230"/>
    </row>
    <row r="2" spans="1:9" ht="15.6" x14ac:dyDescent="0.3">
      <c r="A2" s="122"/>
      <c r="B2" s="122"/>
      <c r="C2" s="122"/>
      <c r="D2" s="122"/>
      <c r="E2" s="122"/>
      <c r="F2" s="122"/>
      <c r="G2" s="122"/>
      <c r="H2" s="122"/>
      <c r="I2" s="122"/>
    </row>
    <row r="3" spans="1:9" ht="15.75" customHeight="1" x14ac:dyDescent="0.3">
      <c r="A3" s="228" t="s">
        <v>283</v>
      </c>
      <c r="B3" s="228"/>
      <c r="C3" s="228"/>
      <c r="D3" s="228"/>
      <c r="E3" s="228"/>
      <c r="F3" s="228"/>
      <c r="G3" s="228"/>
      <c r="H3" s="123"/>
      <c r="I3" s="124"/>
    </row>
    <row r="4" spans="1:9" ht="16.2" thickBot="1" x14ac:dyDescent="0.35">
      <c r="A4" s="124"/>
      <c r="B4" s="124"/>
      <c r="C4" s="124"/>
      <c r="D4" s="124"/>
      <c r="E4" s="124"/>
      <c r="F4" s="124"/>
      <c r="G4" s="124"/>
      <c r="H4" s="124"/>
      <c r="I4" s="124"/>
    </row>
    <row r="5" spans="1:9" ht="16.2" thickBot="1" x14ac:dyDescent="0.35">
      <c r="A5" s="225" t="s">
        <v>257</v>
      </c>
      <c r="B5" s="226"/>
      <c r="C5" s="226"/>
      <c r="D5" s="226"/>
      <c r="E5" s="226"/>
      <c r="F5" s="124"/>
      <c r="G5" s="124"/>
      <c r="H5" s="124"/>
      <c r="I5" s="124"/>
    </row>
    <row r="6" spans="1:9" ht="47.4" thickBot="1" x14ac:dyDescent="0.35">
      <c r="A6" s="125" t="s">
        <v>258</v>
      </c>
      <c r="B6" s="126" t="s">
        <v>259</v>
      </c>
      <c r="C6" s="126" t="s">
        <v>260</v>
      </c>
      <c r="D6" s="127" t="s">
        <v>261</v>
      </c>
      <c r="E6" s="128" t="s">
        <v>262</v>
      </c>
      <c r="F6" s="124"/>
      <c r="G6" s="124"/>
      <c r="H6" s="124"/>
      <c r="I6" s="124"/>
    </row>
    <row r="7" spans="1:9" ht="16.2" thickBot="1" x14ac:dyDescent="0.35">
      <c r="A7" s="129" t="s">
        <v>213</v>
      </c>
      <c r="B7" s="140"/>
      <c r="C7" s="140"/>
      <c r="D7" s="140"/>
      <c r="E7" s="141">
        <f>B7*C7*D7</f>
        <v>0</v>
      </c>
      <c r="F7" s="123"/>
      <c r="G7" s="124"/>
      <c r="H7" s="124"/>
      <c r="I7" s="124"/>
    </row>
    <row r="8" spans="1:9" ht="16.2" thickBot="1" x14ac:dyDescent="0.35">
      <c r="A8" s="124"/>
      <c r="B8" s="124"/>
      <c r="C8" s="124"/>
      <c r="D8" s="124"/>
      <c r="E8" s="124"/>
      <c r="F8" s="124"/>
      <c r="G8" s="124"/>
      <c r="H8" s="124"/>
      <c r="I8" s="124"/>
    </row>
    <row r="9" spans="1:9" ht="16.2" thickBot="1" x14ac:dyDescent="0.35">
      <c r="A9" s="225" t="s">
        <v>263</v>
      </c>
      <c r="B9" s="226"/>
      <c r="C9" s="226"/>
      <c r="D9" s="226"/>
      <c r="E9" s="226"/>
      <c r="F9" s="124"/>
      <c r="G9" s="124"/>
      <c r="H9" s="124"/>
      <c r="I9" s="124"/>
    </row>
    <row r="10" spans="1:9" ht="16.2" thickBot="1" x14ac:dyDescent="0.35">
      <c r="A10" s="125" t="s">
        <v>258</v>
      </c>
      <c r="B10" s="126" t="s">
        <v>264</v>
      </c>
      <c r="C10" s="126" t="s">
        <v>265</v>
      </c>
      <c r="D10" s="126" t="s">
        <v>122</v>
      </c>
      <c r="E10" s="128" t="s">
        <v>266</v>
      </c>
      <c r="F10" s="124"/>
      <c r="G10" s="124"/>
      <c r="H10" s="124"/>
      <c r="I10" s="124"/>
    </row>
    <row r="11" spans="1:9" ht="16.2" thickBot="1" x14ac:dyDescent="0.35">
      <c r="A11" s="129" t="s">
        <v>213</v>
      </c>
      <c r="B11" s="140"/>
      <c r="C11" s="132">
        <v>1</v>
      </c>
      <c r="D11" s="132">
        <v>0.06</v>
      </c>
      <c r="E11" s="141">
        <f>B11*C11*D11</f>
        <v>0</v>
      </c>
      <c r="F11" s="123"/>
      <c r="G11" s="124"/>
      <c r="H11" s="124"/>
      <c r="I11" s="124"/>
    </row>
    <row r="12" spans="1:9" ht="16.2" thickBot="1" x14ac:dyDescent="0.35">
      <c r="A12" s="124"/>
      <c r="B12" s="124"/>
      <c r="C12" s="124"/>
      <c r="D12" s="124"/>
      <c r="E12" s="124"/>
      <c r="F12" s="124"/>
      <c r="G12" s="124"/>
      <c r="H12" s="124"/>
      <c r="I12" s="124"/>
    </row>
    <row r="13" spans="1:9" ht="16.2" thickBot="1" x14ac:dyDescent="0.35">
      <c r="A13" s="225" t="s">
        <v>267</v>
      </c>
      <c r="B13" s="226"/>
      <c r="C13" s="226"/>
      <c r="D13" s="227"/>
      <c r="E13" s="124"/>
      <c r="F13" s="124"/>
      <c r="G13" s="124"/>
      <c r="H13" s="124"/>
      <c r="I13" s="124"/>
    </row>
    <row r="14" spans="1:9" ht="16.2" thickBot="1" x14ac:dyDescent="0.35">
      <c r="A14" s="125" t="s">
        <v>258</v>
      </c>
      <c r="B14" s="126" t="s">
        <v>262</v>
      </c>
      <c r="C14" s="126" t="s">
        <v>268</v>
      </c>
      <c r="D14" s="128" t="s">
        <v>269</v>
      </c>
      <c r="E14" s="124"/>
      <c r="F14" s="124"/>
      <c r="G14" s="124"/>
      <c r="H14" s="124"/>
      <c r="I14" s="124"/>
    </row>
    <row r="15" spans="1:9" ht="16.2" thickBot="1" x14ac:dyDescent="0.35">
      <c r="A15" s="129" t="s">
        <v>213</v>
      </c>
      <c r="B15" s="142">
        <f>E7</f>
        <v>0</v>
      </c>
      <c r="C15" s="142">
        <f>E11</f>
        <v>0</v>
      </c>
      <c r="D15" s="143">
        <f>B15-C15</f>
        <v>0</v>
      </c>
      <c r="E15" s="124"/>
      <c r="F15" s="124"/>
      <c r="G15" s="124"/>
      <c r="H15" s="124"/>
      <c r="I15" s="124"/>
    </row>
    <row r="16" spans="1:9" ht="15.6" x14ac:dyDescent="0.3">
      <c r="A16" s="124"/>
      <c r="B16" s="124"/>
      <c r="C16" s="124"/>
      <c r="D16" s="124"/>
      <c r="E16" s="124"/>
      <c r="F16" s="124"/>
      <c r="G16" s="124"/>
      <c r="H16" s="124"/>
      <c r="I16" s="124"/>
    </row>
    <row r="17" spans="1:9" ht="15.75" customHeight="1" x14ac:dyDescent="0.3">
      <c r="A17" s="228" t="s">
        <v>270</v>
      </c>
      <c r="B17" s="228"/>
      <c r="C17" s="228"/>
      <c r="D17" s="228"/>
      <c r="E17" s="228"/>
      <c r="F17" s="228"/>
      <c r="G17" s="228"/>
      <c r="H17" s="123"/>
      <c r="I17" s="124"/>
    </row>
    <row r="18" spans="1:9" ht="16.2" thickBot="1" x14ac:dyDescent="0.35">
      <c r="A18" s="124"/>
      <c r="B18" s="124"/>
      <c r="C18" s="124"/>
      <c r="D18" s="124"/>
      <c r="E18" s="124"/>
      <c r="F18" s="124"/>
      <c r="G18" s="124"/>
      <c r="H18" s="124"/>
      <c r="I18" s="124"/>
    </row>
    <row r="19" spans="1:9" ht="16.2" thickBot="1" x14ac:dyDescent="0.35">
      <c r="A19" s="225" t="s">
        <v>270</v>
      </c>
      <c r="B19" s="226"/>
      <c r="C19" s="226"/>
      <c r="D19" s="227"/>
      <c r="E19" s="124"/>
      <c r="F19" s="124"/>
      <c r="G19" s="124"/>
      <c r="H19" s="124"/>
      <c r="I19" s="124"/>
    </row>
    <row r="20" spans="1:9" ht="31.8" thickBot="1" x14ac:dyDescent="0.35">
      <c r="A20" s="133" t="s">
        <v>258</v>
      </c>
      <c r="B20" s="134" t="s">
        <v>271</v>
      </c>
      <c r="C20" s="135" t="s">
        <v>261</v>
      </c>
      <c r="D20" s="136" t="s">
        <v>272</v>
      </c>
      <c r="E20" s="124"/>
      <c r="F20" s="124"/>
      <c r="G20" s="124"/>
      <c r="H20" s="124"/>
      <c r="I20" s="124"/>
    </row>
    <row r="21" spans="1:9" ht="16.2" thickBot="1" x14ac:dyDescent="0.35">
      <c r="A21" s="129" t="s">
        <v>213</v>
      </c>
      <c r="B21" s="140"/>
      <c r="C21" s="130"/>
      <c r="D21" s="141">
        <f>B21*C21</f>
        <v>0</v>
      </c>
      <c r="E21" s="124"/>
      <c r="F21" s="124"/>
      <c r="G21" s="124"/>
      <c r="H21" s="124"/>
      <c r="I21" s="124"/>
    </row>
    <row r="22" spans="1:9" ht="16.2" thickBot="1" x14ac:dyDescent="0.35">
      <c r="A22" s="124"/>
      <c r="B22" s="124"/>
      <c r="C22" s="124"/>
      <c r="D22" s="124"/>
      <c r="E22" s="124"/>
      <c r="F22" s="124"/>
      <c r="G22" s="124"/>
      <c r="H22" s="124"/>
      <c r="I22" s="124"/>
    </row>
    <row r="23" spans="1:9" ht="16.2" thickBot="1" x14ac:dyDescent="0.35">
      <c r="A23" s="225" t="s">
        <v>273</v>
      </c>
      <c r="B23" s="226"/>
      <c r="C23" s="226"/>
      <c r="D23" s="226"/>
      <c r="E23" s="124"/>
      <c r="F23" s="124"/>
      <c r="G23" s="124"/>
      <c r="H23" s="124"/>
      <c r="I23" s="124"/>
    </row>
    <row r="24" spans="1:9" ht="16.2" thickBot="1" x14ac:dyDescent="0.35">
      <c r="A24" s="125" t="s">
        <v>258</v>
      </c>
      <c r="B24" s="126" t="s">
        <v>264</v>
      </c>
      <c r="C24" s="126" t="s">
        <v>274</v>
      </c>
      <c r="D24" s="128" t="s">
        <v>266</v>
      </c>
      <c r="E24" s="124"/>
      <c r="F24" s="124"/>
      <c r="G24" s="124"/>
      <c r="H24" s="124"/>
      <c r="I24" s="124"/>
    </row>
    <row r="25" spans="1:9" ht="16.2" thickBot="1" x14ac:dyDescent="0.35">
      <c r="A25" s="129" t="s">
        <v>213</v>
      </c>
      <c r="B25" s="130"/>
      <c r="C25" s="130"/>
      <c r="D25" s="131"/>
      <c r="E25" s="124"/>
      <c r="F25" s="124"/>
      <c r="G25" s="124"/>
      <c r="H25" s="124"/>
      <c r="I25" s="124"/>
    </row>
    <row r="26" spans="1:9" ht="16.2" thickBot="1" x14ac:dyDescent="0.35">
      <c r="A26" s="124"/>
      <c r="B26" s="124"/>
      <c r="C26" s="124"/>
      <c r="D26" s="124"/>
      <c r="E26" s="124"/>
      <c r="F26" s="124"/>
      <c r="G26" s="124"/>
      <c r="H26" s="124"/>
      <c r="I26" s="124"/>
    </row>
    <row r="27" spans="1:9" ht="16.2" thickBot="1" x14ac:dyDescent="0.35">
      <c r="A27" s="225" t="s">
        <v>275</v>
      </c>
      <c r="B27" s="226"/>
      <c r="C27" s="226"/>
      <c r="D27" s="226"/>
      <c r="E27" s="124"/>
      <c r="F27" s="124"/>
      <c r="G27" s="124"/>
      <c r="H27" s="124"/>
      <c r="I27" s="124"/>
    </row>
    <row r="28" spans="1:9" ht="16.2" thickBot="1" x14ac:dyDescent="0.35">
      <c r="A28" s="125" t="s">
        <v>258</v>
      </c>
      <c r="B28" s="126" t="s">
        <v>262</v>
      </c>
      <c r="C28" s="126" t="s">
        <v>266</v>
      </c>
      <c r="D28" s="128" t="s">
        <v>269</v>
      </c>
      <c r="E28" s="124"/>
      <c r="F28" s="124"/>
      <c r="G28" s="124"/>
      <c r="H28" s="124"/>
      <c r="I28" s="124"/>
    </row>
    <row r="29" spans="1:9" ht="16.2" thickBot="1" x14ac:dyDescent="0.35">
      <c r="A29" s="129" t="s">
        <v>213</v>
      </c>
      <c r="B29" s="142">
        <f>D21</f>
        <v>0</v>
      </c>
      <c r="C29" s="130">
        <f>D25</f>
        <v>0</v>
      </c>
      <c r="D29" s="143">
        <f>B29-C29</f>
        <v>0</v>
      </c>
      <c r="E29" s="124"/>
      <c r="F29" s="124"/>
      <c r="G29" s="124"/>
      <c r="H29" s="124"/>
      <c r="I29" s="124"/>
    </row>
    <row r="30" spans="1:9" ht="15.6" x14ac:dyDescent="0.3">
      <c r="A30" s="124"/>
      <c r="B30" s="124"/>
      <c r="C30" s="124"/>
      <c r="D30" s="124"/>
      <c r="E30" s="124"/>
      <c r="F30" s="124"/>
      <c r="G30" s="124"/>
      <c r="H30" s="124"/>
      <c r="I30" s="124"/>
    </row>
    <row r="31" spans="1:9" ht="15.6" x14ac:dyDescent="0.3">
      <c r="A31" s="124"/>
      <c r="B31" s="124"/>
      <c r="C31" s="124"/>
      <c r="D31" s="124"/>
      <c r="E31" s="124"/>
      <c r="F31" s="124"/>
      <c r="G31" s="124"/>
      <c r="H31" s="124"/>
      <c r="I31" s="124"/>
    </row>
    <row r="32" spans="1:9" ht="15.75" customHeight="1" x14ac:dyDescent="0.3">
      <c r="A32" s="228" t="s">
        <v>276</v>
      </c>
      <c r="B32" s="228"/>
      <c r="C32" s="228"/>
      <c r="D32" s="228"/>
      <c r="E32" s="228"/>
      <c r="F32" s="228"/>
      <c r="G32" s="228"/>
      <c r="H32" s="228"/>
      <c r="I32" s="228"/>
    </row>
    <row r="33" spans="1:9" ht="16.2" thickBot="1" x14ac:dyDescent="0.35">
      <c r="A33" s="124"/>
      <c r="B33" s="124"/>
      <c r="C33" s="124"/>
      <c r="D33" s="124"/>
      <c r="E33" s="124"/>
      <c r="F33" s="124"/>
      <c r="G33" s="124"/>
      <c r="H33" s="124"/>
      <c r="I33" s="124"/>
    </row>
    <row r="34" spans="1:9" ht="16.2" thickBot="1" x14ac:dyDescent="0.35">
      <c r="A34" s="225" t="s">
        <v>276</v>
      </c>
      <c r="B34" s="226"/>
      <c r="C34" s="226"/>
      <c r="D34" s="227"/>
      <c r="E34" s="124"/>
      <c r="F34" s="124"/>
      <c r="G34" s="124"/>
      <c r="H34" s="124"/>
      <c r="I34" s="124"/>
    </row>
    <row r="35" spans="1:9" ht="16.2" thickBot="1" x14ac:dyDescent="0.35">
      <c r="A35" s="125" t="s">
        <v>258</v>
      </c>
      <c r="B35" s="126" t="s">
        <v>262</v>
      </c>
      <c r="C35" s="126" t="s">
        <v>266</v>
      </c>
      <c r="D35" s="128" t="s">
        <v>269</v>
      </c>
      <c r="E35" s="124"/>
      <c r="F35" s="124"/>
      <c r="G35" s="124"/>
      <c r="H35" s="124"/>
      <c r="I35" s="124"/>
    </row>
    <row r="36" spans="1:9" ht="16.2" thickBot="1" x14ac:dyDescent="0.35">
      <c r="A36" s="129" t="s">
        <v>213</v>
      </c>
      <c r="B36" s="130"/>
      <c r="C36" s="130"/>
      <c r="D36" s="131"/>
      <c r="E36" s="124"/>
      <c r="F36" s="124"/>
      <c r="G36" s="124"/>
      <c r="H36" s="124"/>
      <c r="I36" s="124"/>
    </row>
    <row r="37" spans="1:9" ht="16.2" thickBot="1" x14ac:dyDescent="0.35">
      <c r="A37" s="124"/>
      <c r="B37" s="124"/>
      <c r="C37" s="124"/>
      <c r="D37" s="124"/>
      <c r="E37" s="124"/>
      <c r="F37" s="124"/>
      <c r="G37" s="124"/>
      <c r="H37" s="124"/>
      <c r="I37" s="124"/>
    </row>
    <row r="38" spans="1:9" ht="16.2" thickBot="1" x14ac:dyDescent="0.35">
      <c r="A38" s="225" t="s">
        <v>277</v>
      </c>
      <c r="B38" s="226"/>
      <c r="C38" s="226"/>
      <c r="D38" s="226"/>
      <c r="E38" s="226"/>
      <c r="F38" s="226"/>
      <c r="G38" s="226"/>
      <c r="H38" s="137"/>
      <c r="I38" s="124"/>
    </row>
    <row r="39" spans="1:9" ht="16.2" thickBot="1" x14ac:dyDescent="0.35">
      <c r="A39" s="125" t="s">
        <v>258</v>
      </c>
      <c r="B39" s="126" t="s">
        <v>278</v>
      </c>
      <c r="C39" s="126" t="s">
        <v>279</v>
      </c>
      <c r="D39" s="126" t="s">
        <v>280</v>
      </c>
      <c r="E39" s="126" t="s">
        <v>281</v>
      </c>
      <c r="F39" s="138" t="s">
        <v>282</v>
      </c>
      <c r="G39" s="128" t="s">
        <v>36</v>
      </c>
      <c r="H39" s="124"/>
      <c r="I39" s="124"/>
    </row>
    <row r="40" spans="1:9" ht="16.2" thickBot="1" x14ac:dyDescent="0.35">
      <c r="A40" s="129" t="s">
        <v>213</v>
      </c>
      <c r="B40" s="142">
        <f>D15</f>
        <v>0</v>
      </c>
      <c r="C40" s="142">
        <f>D29</f>
        <v>0</v>
      </c>
      <c r="D40" s="130">
        <v>0</v>
      </c>
      <c r="E40" s="130">
        <f>D36</f>
        <v>0</v>
      </c>
      <c r="F40" s="139">
        <v>0</v>
      </c>
      <c r="G40" s="141">
        <f>SUM(B40:F40)</f>
        <v>0</v>
      </c>
      <c r="H40" s="124"/>
      <c r="I40" s="124"/>
    </row>
  </sheetData>
  <mergeCells count="12">
    <mergeCell ref="A38:G38"/>
    <mergeCell ref="A1:I1"/>
    <mergeCell ref="A3:G3"/>
    <mergeCell ref="A5:E5"/>
    <mergeCell ref="A9:E9"/>
    <mergeCell ref="A13:D13"/>
    <mergeCell ref="A17:G17"/>
    <mergeCell ref="A19:D19"/>
    <mergeCell ref="A23:D23"/>
    <mergeCell ref="A27:D27"/>
    <mergeCell ref="A32:I32"/>
    <mergeCell ref="A34:D3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DA5C5-3846-4A33-A0AD-0577AB5B2B22}">
  <dimension ref="B1:H30"/>
  <sheetViews>
    <sheetView topLeftCell="A11" workbookViewId="0">
      <selection activeCell="G23" sqref="G23"/>
    </sheetView>
  </sheetViews>
  <sheetFormatPr defaultRowHeight="14.4" x14ac:dyDescent="0.3"/>
  <cols>
    <col min="2" max="2" width="9.88671875" bestFit="1" customWidth="1"/>
    <col min="3" max="3" width="11.88671875" customWidth="1"/>
    <col min="4" max="4" width="13.33203125" customWidth="1"/>
    <col min="5" max="5" width="13.109375" customWidth="1"/>
    <col min="6" max="6" width="36.33203125" customWidth="1"/>
    <col min="7" max="7" width="12.6640625" customWidth="1"/>
    <col min="8" max="8" width="14.44140625" customWidth="1"/>
  </cols>
  <sheetData>
    <row r="1" spans="2:8" ht="25.5" customHeight="1" thickBot="1" x14ac:dyDescent="0.35">
      <c r="B1" s="237" t="s">
        <v>197</v>
      </c>
      <c r="C1" s="238"/>
      <c r="D1" s="238"/>
      <c r="E1" s="238"/>
      <c r="F1" s="238"/>
      <c r="G1" s="238"/>
      <c r="H1" s="239"/>
    </row>
    <row r="2" spans="2:8" ht="15" thickBot="1" x14ac:dyDescent="0.35"/>
    <row r="3" spans="2:8" ht="16.5" customHeight="1" x14ac:dyDescent="0.3">
      <c r="B3" s="242" t="s">
        <v>221</v>
      </c>
      <c r="C3" s="243"/>
      <c r="D3" s="243"/>
      <c r="E3" s="243"/>
      <c r="F3" s="243"/>
      <c r="G3" s="243"/>
      <c r="H3" s="244"/>
    </row>
    <row r="4" spans="2:8" ht="33.6" x14ac:dyDescent="0.3">
      <c r="B4" s="66" t="s">
        <v>92</v>
      </c>
      <c r="C4" s="67" t="s">
        <v>152</v>
      </c>
      <c r="D4" s="67" t="s">
        <v>153</v>
      </c>
      <c r="E4" s="67" t="s">
        <v>154</v>
      </c>
      <c r="F4" s="67" t="s">
        <v>155</v>
      </c>
      <c r="G4" s="67" t="s">
        <v>156</v>
      </c>
      <c r="H4" s="68" t="s">
        <v>157</v>
      </c>
    </row>
    <row r="5" spans="2:8" ht="16.8" x14ac:dyDescent="0.3">
      <c r="B5" s="245"/>
      <c r="C5" s="246"/>
      <c r="D5" s="246"/>
      <c r="E5" s="246"/>
      <c r="F5" s="246"/>
      <c r="G5" s="246"/>
      <c r="H5" s="68"/>
    </row>
    <row r="6" spans="2:8" ht="43.2" x14ac:dyDescent="0.3">
      <c r="B6" s="73" t="s">
        <v>158</v>
      </c>
      <c r="C6" s="63">
        <v>484158</v>
      </c>
      <c r="D6" s="64">
        <v>2</v>
      </c>
      <c r="E6" s="64">
        <f t="shared" ref="E6:E12" si="0">SUM(2*D6)</f>
        <v>4</v>
      </c>
      <c r="F6" s="85" t="s">
        <v>159</v>
      </c>
      <c r="G6" s="65"/>
      <c r="H6" s="74">
        <f t="shared" ref="H6:H12" si="1">E6*G6</f>
        <v>0</v>
      </c>
    </row>
    <row r="7" spans="2:8" ht="28.8" x14ac:dyDescent="0.3">
      <c r="B7" s="73" t="s">
        <v>160</v>
      </c>
      <c r="C7" s="63">
        <v>484159</v>
      </c>
      <c r="D7" s="64">
        <v>2</v>
      </c>
      <c r="E7" s="64">
        <f t="shared" si="0"/>
        <v>4</v>
      </c>
      <c r="F7" s="85" t="s">
        <v>243</v>
      </c>
      <c r="G7" s="65"/>
      <c r="H7" s="74">
        <f t="shared" si="1"/>
        <v>0</v>
      </c>
    </row>
    <row r="8" spans="2:8" ht="28.8" x14ac:dyDescent="0.3">
      <c r="B8" s="73" t="s">
        <v>161</v>
      </c>
      <c r="C8" s="63">
        <v>301361</v>
      </c>
      <c r="D8" s="64">
        <v>3</v>
      </c>
      <c r="E8" s="64">
        <f t="shared" si="0"/>
        <v>6</v>
      </c>
      <c r="F8" s="85" t="s">
        <v>162</v>
      </c>
      <c r="G8" s="65"/>
      <c r="H8" s="74">
        <f t="shared" si="1"/>
        <v>0</v>
      </c>
    </row>
    <row r="9" spans="2:8" ht="43.2" x14ac:dyDescent="0.3">
      <c r="B9" s="73" t="s">
        <v>163</v>
      </c>
      <c r="C9" s="63">
        <v>463851</v>
      </c>
      <c r="D9" s="64">
        <v>1</v>
      </c>
      <c r="E9" s="64">
        <f t="shared" si="0"/>
        <v>2</v>
      </c>
      <c r="F9" s="85" t="s">
        <v>164</v>
      </c>
      <c r="G9" s="65"/>
      <c r="H9" s="74">
        <f t="shared" si="1"/>
        <v>0</v>
      </c>
    </row>
    <row r="10" spans="2:8" ht="28.8" x14ac:dyDescent="0.3">
      <c r="B10" s="73" t="s">
        <v>165</v>
      </c>
      <c r="C10" s="63">
        <v>485781</v>
      </c>
      <c r="D10" s="64">
        <v>2</v>
      </c>
      <c r="E10" s="64">
        <f t="shared" si="0"/>
        <v>4</v>
      </c>
      <c r="F10" s="85" t="s">
        <v>166</v>
      </c>
      <c r="G10" s="65"/>
      <c r="H10" s="74">
        <f t="shared" si="1"/>
        <v>0</v>
      </c>
    </row>
    <row r="11" spans="2:8" ht="28.8" x14ac:dyDescent="0.3">
      <c r="B11" s="73" t="s">
        <v>167</v>
      </c>
      <c r="C11" s="63">
        <v>344396</v>
      </c>
      <c r="D11" s="64">
        <v>1</v>
      </c>
      <c r="E11" s="64">
        <f t="shared" si="0"/>
        <v>2</v>
      </c>
      <c r="F11" s="85" t="s">
        <v>168</v>
      </c>
      <c r="G11" s="65"/>
      <c r="H11" s="74">
        <f t="shared" si="1"/>
        <v>0</v>
      </c>
    </row>
    <row r="12" spans="2:8" ht="16.5" customHeight="1" x14ac:dyDescent="0.3">
      <c r="B12" s="73" t="s">
        <v>169</v>
      </c>
      <c r="C12" s="63">
        <v>265523</v>
      </c>
      <c r="D12" s="64">
        <v>1</v>
      </c>
      <c r="E12" s="64">
        <f t="shared" si="0"/>
        <v>2</v>
      </c>
      <c r="F12" s="85" t="s">
        <v>170</v>
      </c>
      <c r="G12" s="65"/>
      <c r="H12" s="74">
        <f t="shared" si="1"/>
        <v>0</v>
      </c>
    </row>
    <row r="13" spans="2:8" ht="17.25" customHeight="1" x14ac:dyDescent="0.3">
      <c r="B13" s="245" t="s">
        <v>171</v>
      </c>
      <c r="C13" s="246"/>
      <c r="D13" s="246"/>
      <c r="E13" s="246"/>
      <c r="F13" s="246"/>
      <c r="G13" s="246"/>
      <c r="H13" s="69">
        <f>SUM(H6:H12)</f>
        <v>0</v>
      </c>
    </row>
    <row r="14" spans="2:8" ht="17.399999999999999" thickBot="1" x14ac:dyDescent="0.35">
      <c r="B14" s="240" t="s">
        <v>172</v>
      </c>
      <c r="C14" s="241"/>
      <c r="D14" s="241"/>
      <c r="E14" s="241"/>
      <c r="F14" s="241"/>
      <c r="G14" s="241"/>
      <c r="H14" s="70">
        <f>H13/12</f>
        <v>0</v>
      </c>
    </row>
    <row r="15" spans="2:8" ht="16.5" customHeight="1" thickBot="1" x14ac:dyDescent="0.35">
      <c r="B15" s="61"/>
      <c r="C15" s="61"/>
      <c r="D15" s="61"/>
      <c r="E15" s="61"/>
      <c r="F15" s="61"/>
      <c r="G15" s="62"/>
      <c r="H15" s="62"/>
    </row>
    <row r="16" spans="2:8" ht="16.5" customHeight="1" x14ac:dyDescent="0.3">
      <c r="B16" s="242" t="s">
        <v>222</v>
      </c>
      <c r="C16" s="243"/>
      <c r="D16" s="243"/>
      <c r="E16" s="243"/>
      <c r="F16" s="243"/>
      <c r="G16" s="243"/>
      <c r="H16" s="244"/>
    </row>
    <row r="17" spans="2:8" ht="33.6" x14ac:dyDescent="0.3">
      <c r="B17" s="66" t="s">
        <v>92</v>
      </c>
      <c r="C17" s="67" t="s">
        <v>152</v>
      </c>
      <c r="D17" s="67" t="s">
        <v>153</v>
      </c>
      <c r="E17" s="67" t="s">
        <v>154</v>
      </c>
      <c r="F17" s="67" t="s">
        <v>155</v>
      </c>
      <c r="G17" s="67" t="s">
        <v>156</v>
      </c>
      <c r="H17" s="68" t="s">
        <v>157</v>
      </c>
    </row>
    <row r="18" spans="2:8" ht="16.8" x14ac:dyDescent="0.3">
      <c r="B18" s="245"/>
      <c r="C18" s="246"/>
      <c r="D18" s="246"/>
      <c r="E18" s="246"/>
      <c r="F18" s="246"/>
      <c r="G18" s="246"/>
      <c r="H18" s="68"/>
    </row>
    <row r="19" spans="2:8" ht="28.8" x14ac:dyDescent="0.3">
      <c r="B19" s="73" t="s">
        <v>158</v>
      </c>
      <c r="C19" s="63">
        <v>278230</v>
      </c>
      <c r="D19" s="64">
        <v>2</v>
      </c>
      <c r="E19" s="64">
        <f t="shared" ref="E19:E25" si="2">SUM(2*D19)</f>
        <v>4</v>
      </c>
      <c r="F19" s="72" t="s">
        <v>173</v>
      </c>
      <c r="G19" s="65"/>
      <c r="H19" s="74">
        <f t="shared" ref="H19:H25" si="3">E19*G19</f>
        <v>0</v>
      </c>
    </row>
    <row r="20" spans="2:8" ht="28.8" x14ac:dyDescent="0.3">
      <c r="B20" s="73" t="s">
        <v>161</v>
      </c>
      <c r="C20" s="63">
        <v>219780</v>
      </c>
      <c r="D20" s="64">
        <v>3</v>
      </c>
      <c r="E20" s="64">
        <f t="shared" si="2"/>
        <v>6</v>
      </c>
      <c r="F20" s="72" t="s">
        <v>246</v>
      </c>
      <c r="G20" s="65"/>
      <c r="H20" s="74">
        <f t="shared" si="3"/>
        <v>0</v>
      </c>
    </row>
    <row r="21" spans="2:8" ht="28.8" x14ac:dyDescent="0.3">
      <c r="B21" s="73" t="s">
        <v>160</v>
      </c>
      <c r="C21" s="63">
        <v>476855</v>
      </c>
      <c r="D21" s="64">
        <v>2</v>
      </c>
      <c r="E21" s="64">
        <f t="shared" si="2"/>
        <v>4</v>
      </c>
      <c r="F21" s="72" t="s">
        <v>175</v>
      </c>
      <c r="G21" s="65"/>
      <c r="H21" s="74">
        <f t="shared" si="3"/>
        <v>0</v>
      </c>
    </row>
    <row r="22" spans="2:8" ht="43.2" x14ac:dyDescent="0.3">
      <c r="B22" s="73" t="s">
        <v>163</v>
      </c>
      <c r="C22" s="63">
        <v>446155</v>
      </c>
      <c r="D22" s="64">
        <v>1</v>
      </c>
      <c r="E22" s="64">
        <f t="shared" si="2"/>
        <v>2</v>
      </c>
      <c r="F22" s="72" t="s">
        <v>176</v>
      </c>
      <c r="G22" s="65"/>
      <c r="H22" s="74">
        <f t="shared" si="3"/>
        <v>0</v>
      </c>
    </row>
    <row r="23" spans="2:8" ht="16.8" x14ac:dyDescent="0.3">
      <c r="B23" s="73" t="s">
        <v>165</v>
      </c>
      <c r="C23" s="63">
        <v>446156</v>
      </c>
      <c r="D23" s="64">
        <v>2</v>
      </c>
      <c r="E23" s="64">
        <f t="shared" si="2"/>
        <v>4</v>
      </c>
      <c r="F23" s="72" t="s">
        <v>191</v>
      </c>
      <c r="G23" s="65"/>
      <c r="H23" s="74">
        <f t="shared" si="3"/>
        <v>0</v>
      </c>
    </row>
    <row r="24" spans="2:8" ht="28.8" x14ac:dyDescent="0.3">
      <c r="B24" s="73" t="s">
        <v>167</v>
      </c>
      <c r="C24" s="63">
        <v>469960</v>
      </c>
      <c r="D24" s="64">
        <v>1</v>
      </c>
      <c r="E24" s="64">
        <f t="shared" si="2"/>
        <v>2</v>
      </c>
      <c r="F24" s="72" t="s">
        <v>178</v>
      </c>
      <c r="G24" s="65"/>
      <c r="H24" s="74">
        <f t="shared" si="3"/>
        <v>0</v>
      </c>
    </row>
    <row r="25" spans="2:8" ht="17.25" customHeight="1" x14ac:dyDescent="0.3">
      <c r="B25" s="73" t="s">
        <v>244</v>
      </c>
      <c r="C25" s="63" t="s">
        <v>245</v>
      </c>
      <c r="D25" s="64">
        <v>1</v>
      </c>
      <c r="E25" s="64">
        <f t="shared" si="2"/>
        <v>2</v>
      </c>
      <c r="F25" s="72" t="s">
        <v>247</v>
      </c>
      <c r="G25" s="65"/>
      <c r="H25" s="74">
        <f t="shared" si="3"/>
        <v>0</v>
      </c>
    </row>
    <row r="26" spans="2:8" ht="16.8" x14ac:dyDescent="0.3">
      <c r="B26" s="245" t="s">
        <v>171</v>
      </c>
      <c r="C26" s="246"/>
      <c r="D26" s="246"/>
      <c r="E26" s="246"/>
      <c r="F26" s="246"/>
      <c r="G26" s="246"/>
      <c r="H26" s="69">
        <f>SUM(H19:H25)</f>
        <v>0</v>
      </c>
    </row>
    <row r="27" spans="2:8" ht="17.399999999999999" thickBot="1" x14ac:dyDescent="0.35">
      <c r="B27" s="240" t="s">
        <v>172</v>
      </c>
      <c r="C27" s="241"/>
      <c r="D27" s="241"/>
      <c r="E27" s="241"/>
      <c r="F27" s="241"/>
      <c r="G27" s="241"/>
      <c r="H27" s="70">
        <f>H26/12</f>
        <v>0</v>
      </c>
    </row>
    <row r="28" spans="2:8" ht="17.399999999999999" thickBot="1" x14ac:dyDescent="0.35">
      <c r="B28" s="61"/>
      <c r="C28" s="61"/>
      <c r="D28" s="61"/>
      <c r="E28" s="62"/>
      <c r="F28" s="62"/>
      <c r="G28" s="61"/>
      <c r="H28" s="61"/>
    </row>
    <row r="29" spans="2:8" ht="17.399999999999999" thickBot="1" x14ac:dyDescent="0.35">
      <c r="B29" s="231" t="s">
        <v>179</v>
      </c>
      <c r="C29" s="232"/>
      <c r="D29" s="232"/>
      <c r="E29" s="232"/>
      <c r="F29" s="232"/>
      <c r="G29" s="233"/>
      <c r="H29" s="71">
        <f>AVERAGE(H13,H26)</f>
        <v>0</v>
      </c>
    </row>
    <row r="30" spans="2:8" ht="17.399999999999999" thickBot="1" x14ac:dyDescent="0.35">
      <c r="B30" s="234" t="s">
        <v>180</v>
      </c>
      <c r="C30" s="235"/>
      <c r="D30" s="235"/>
      <c r="E30" s="235"/>
      <c r="F30" s="235"/>
      <c r="G30" s="236"/>
      <c r="H30" s="71">
        <f>AVERAGE(H14,H27)</f>
        <v>0</v>
      </c>
    </row>
  </sheetData>
  <mergeCells count="11">
    <mergeCell ref="B29:G29"/>
    <mergeCell ref="B30:G30"/>
    <mergeCell ref="B1:H1"/>
    <mergeCell ref="B27:G27"/>
    <mergeCell ref="B3:H3"/>
    <mergeCell ref="B5:G5"/>
    <mergeCell ref="B13:G13"/>
    <mergeCell ref="B14:G14"/>
    <mergeCell ref="B16:H16"/>
    <mergeCell ref="B18:G18"/>
    <mergeCell ref="B26:G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79"/>
  <sheetViews>
    <sheetView tabSelected="1" topLeftCell="A158" workbookViewId="0">
      <selection activeCell="B174" sqref="B174:E174"/>
    </sheetView>
  </sheetViews>
  <sheetFormatPr defaultColWidth="9.6640625" defaultRowHeight="14.4" x14ac:dyDescent="0.3"/>
  <cols>
    <col min="2" max="2" width="11.109375" customWidth="1"/>
    <col min="3" max="3" width="71.6640625" customWidth="1"/>
    <col min="4" max="4" width="15.5546875" customWidth="1"/>
    <col min="5" max="5" width="23.88671875" customWidth="1"/>
  </cols>
  <sheetData>
    <row r="1" spans="2:5" ht="25.5" customHeight="1" thickBot="1" x14ac:dyDescent="0.35">
      <c r="B1" s="237" t="s">
        <v>198</v>
      </c>
      <c r="C1" s="238"/>
      <c r="D1" s="238"/>
      <c r="E1" s="239"/>
    </row>
    <row r="2" spans="2:5" ht="15" thickBot="1" x14ac:dyDescent="0.35"/>
    <row r="3" spans="2:5" ht="151.5" customHeight="1" x14ac:dyDescent="0.3">
      <c r="B3" s="209" t="s">
        <v>207</v>
      </c>
      <c r="C3" s="210"/>
      <c r="D3" s="210"/>
      <c r="E3" s="211"/>
    </row>
    <row r="4" spans="2:5" ht="26.4" thickBot="1" x14ac:dyDescent="0.35">
      <c r="B4" s="212" t="s">
        <v>0</v>
      </c>
      <c r="C4" s="213"/>
      <c r="D4" s="213"/>
      <c r="E4" s="214"/>
    </row>
    <row r="5" spans="2:5" ht="15" thickBot="1" x14ac:dyDescent="0.35">
      <c r="B5" s="17"/>
      <c r="C5" s="17"/>
    </row>
    <row r="6" spans="2:5" ht="28.8" x14ac:dyDescent="0.3">
      <c r="B6" s="27" t="s">
        <v>10</v>
      </c>
      <c r="C6" s="215"/>
      <c r="D6" s="215"/>
      <c r="E6" s="216"/>
    </row>
    <row r="7" spans="2:5" x14ac:dyDescent="0.3">
      <c r="B7" s="28" t="s">
        <v>8</v>
      </c>
      <c r="C7" s="217"/>
      <c r="D7" s="217"/>
      <c r="E7" s="218"/>
    </row>
    <row r="8" spans="2:5" ht="15" thickBot="1" x14ac:dyDescent="0.35">
      <c r="B8" s="29" t="s">
        <v>9</v>
      </c>
      <c r="C8" s="219"/>
      <c r="D8" s="219"/>
      <c r="E8" s="220"/>
    </row>
    <row r="9" spans="2:5" ht="15" thickBot="1" x14ac:dyDescent="0.35">
      <c r="B9" s="221"/>
      <c r="C9" s="221"/>
    </row>
    <row r="10" spans="2:5" x14ac:dyDescent="0.3">
      <c r="B10" s="222" t="s">
        <v>1</v>
      </c>
      <c r="C10" s="223"/>
      <c r="D10" s="223"/>
      <c r="E10" s="224"/>
    </row>
    <row r="11" spans="2:5" x14ac:dyDescent="0.3">
      <c r="B11" s="11" t="s">
        <v>2</v>
      </c>
      <c r="C11" s="20" t="s">
        <v>3</v>
      </c>
      <c r="D11" s="193" t="s">
        <v>192</v>
      </c>
      <c r="E11" s="194"/>
    </row>
    <row r="12" spans="2:5" x14ac:dyDescent="0.3">
      <c r="B12" s="11" t="s">
        <v>4</v>
      </c>
      <c r="C12" s="20" t="s">
        <v>12</v>
      </c>
      <c r="D12" s="193" t="s">
        <v>89</v>
      </c>
      <c r="E12" s="194"/>
    </row>
    <row r="13" spans="2:5" x14ac:dyDescent="0.3">
      <c r="B13" s="11" t="s">
        <v>5</v>
      </c>
      <c r="C13" s="20" t="s">
        <v>14</v>
      </c>
      <c r="D13" s="193" t="s">
        <v>226</v>
      </c>
      <c r="E13" s="194"/>
    </row>
    <row r="14" spans="2:5" x14ac:dyDescent="0.3">
      <c r="B14" s="11" t="s">
        <v>5</v>
      </c>
      <c r="C14" s="20" t="s">
        <v>11</v>
      </c>
      <c r="D14" s="193" t="s">
        <v>227</v>
      </c>
      <c r="E14" s="194"/>
    </row>
    <row r="15" spans="2:5" ht="15" thickBot="1" x14ac:dyDescent="0.35">
      <c r="B15" s="30" t="s">
        <v>6</v>
      </c>
      <c r="C15" s="31" t="s">
        <v>13</v>
      </c>
      <c r="D15" s="195">
        <v>12</v>
      </c>
      <c r="E15" s="196"/>
    </row>
    <row r="16" spans="2:5" ht="15" thickBot="1" x14ac:dyDescent="0.35">
      <c r="B16" s="1"/>
      <c r="C16" s="1"/>
    </row>
    <row r="17" spans="2:5" ht="15" thickBot="1" x14ac:dyDescent="0.35">
      <c r="B17" s="186" t="s">
        <v>7</v>
      </c>
      <c r="C17" s="187"/>
      <c r="D17" s="187"/>
      <c r="E17" s="188"/>
    </row>
    <row r="18" spans="2:5" ht="28.8" x14ac:dyDescent="0.3">
      <c r="B18" s="197" t="s">
        <v>15</v>
      </c>
      <c r="C18" s="198"/>
      <c r="D18" s="5" t="s">
        <v>16</v>
      </c>
      <c r="E18" s="6" t="s">
        <v>86</v>
      </c>
    </row>
    <row r="19" spans="2:5" ht="16.2" thickBot="1" x14ac:dyDescent="0.35">
      <c r="B19" s="199" t="s">
        <v>214</v>
      </c>
      <c r="C19" s="200"/>
      <c r="D19" s="7" t="s">
        <v>87</v>
      </c>
      <c r="E19" s="8">
        <v>8</v>
      </c>
    </row>
    <row r="20" spans="2:5" ht="15" thickBot="1" x14ac:dyDescent="0.35">
      <c r="B20" s="16"/>
      <c r="C20" s="16"/>
    </row>
    <row r="21" spans="2:5" ht="15" thickBot="1" x14ac:dyDescent="0.35">
      <c r="B21" s="186" t="s">
        <v>17</v>
      </c>
      <c r="C21" s="187"/>
      <c r="D21" s="187"/>
      <c r="E21" s="188"/>
    </row>
    <row r="22" spans="2:5" x14ac:dyDescent="0.3">
      <c r="B22" s="3">
        <v>1</v>
      </c>
      <c r="C22" s="189" t="s">
        <v>18</v>
      </c>
      <c r="D22" s="190"/>
      <c r="E22" s="9" t="s">
        <v>214</v>
      </c>
    </row>
    <row r="23" spans="2:5" ht="15" thickBot="1" x14ac:dyDescent="0.35">
      <c r="B23" s="81">
        <v>2</v>
      </c>
      <c r="C23" s="251" t="s">
        <v>19</v>
      </c>
      <c r="D23" s="252"/>
      <c r="E23" s="78"/>
    </row>
    <row r="24" spans="2:5" x14ac:dyDescent="0.3">
      <c r="B24" s="82">
        <v>3</v>
      </c>
      <c r="C24" s="253" t="s">
        <v>20</v>
      </c>
      <c r="D24" s="254"/>
      <c r="E24" s="79" t="s">
        <v>223</v>
      </c>
    </row>
    <row r="25" spans="2:5" x14ac:dyDescent="0.3">
      <c r="B25" s="2">
        <v>4</v>
      </c>
      <c r="C25" s="191" t="s">
        <v>21</v>
      </c>
      <c r="D25" s="250"/>
      <c r="E25" s="83" t="s">
        <v>227</v>
      </c>
    </row>
    <row r="26" spans="2:5" ht="15" thickBot="1" x14ac:dyDescent="0.35">
      <c r="B26" s="10">
        <v>5</v>
      </c>
      <c r="C26" s="183" t="s">
        <v>40</v>
      </c>
      <c r="D26" s="249"/>
      <c r="E26" s="80">
        <v>8</v>
      </c>
    </row>
    <row r="28" spans="2:5" ht="16.2" thickBot="1" x14ac:dyDescent="0.35">
      <c r="B28" s="167" t="s">
        <v>112</v>
      </c>
      <c r="C28" s="167"/>
      <c r="D28" s="167"/>
      <c r="E28" s="167"/>
    </row>
    <row r="29" spans="2:5" ht="15.6" x14ac:dyDescent="0.3">
      <c r="B29" s="35"/>
      <c r="C29" s="36"/>
      <c r="D29" s="36"/>
      <c r="E29" s="37" t="s">
        <v>214</v>
      </c>
    </row>
    <row r="30" spans="2:5" ht="15.6" x14ac:dyDescent="0.3">
      <c r="B30" s="101">
        <v>1</v>
      </c>
      <c r="C30" s="102" t="s">
        <v>22</v>
      </c>
      <c r="D30" s="102"/>
      <c r="E30" s="38" t="s">
        <v>23</v>
      </c>
    </row>
    <row r="31" spans="2:5" ht="15.6" x14ac:dyDescent="0.3">
      <c r="B31" s="39" t="s">
        <v>2</v>
      </c>
      <c r="C31" s="32" t="s">
        <v>113</v>
      </c>
      <c r="D31" s="32"/>
      <c r="E31" s="40"/>
    </row>
    <row r="32" spans="2:5" ht="15.6" x14ac:dyDescent="0.3">
      <c r="B32" s="39" t="s">
        <v>4</v>
      </c>
      <c r="C32" s="32" t="s">
        <v>114</v>
      </c>
      <c r="D32" s="32"/>
      <c r="E32" s="40"/>
    </row>
    <row r="33" spans="2:5" ht="15.6" x14ac:dyDescent="0.3">
      <c r="B33" s="39" t="s">
        <v>5</v>
      </c>
      <c r="C33" s="32" t="s">
        <v>115</v>
      </c>
      <c r="D33" s="32"/>
      <c r="E33" s="40"/>
    </row>
    <row r="34" spans="2:5" ht="15.6" x14ac:dyDescent="0.3">
      <c r="B34" s="39" t="s">
        <v>6</v>
      </c>
      <c r="C34" s="32" t="s">
        <v>116</v>
      </c>
      <c r="D34" s="32"/>
      <c r="E34" s="40"/>
    </row>
    <row r="35" spans="2:5" ht="15.6" x14ac:dyDescent="0.3">
      <c r="B35" s="39" t="s">
        <v>24</v>
      </c>
      <c r="C35" s="32" t="s">
        <v>117</v>
      </c>
      <c r="D35" s="32"/>
      <c r="E35" s="40"/>
    </row>
    <row r="36" spans="2:5" ht="15.6" x14ac:dyDescent="0.3">
      <c r="B36" s="39" t="s">
        <v>25</v>
      </c>
      <c r="C36" s="32" t="s">
        <v>27</v>
      </c>
      <c r="D36" s="32"/>
      <c r="E36" s="40"/>
    </row>
    <row r="37" spans="2:5" ht="16.2" thickBot="1" x14ac:dyDescent="0.35">
      <c r="B37" s="180" t="s">
        <v>36</v>
      </c>
      <c r="C37" s="181"/>
      <c r="D37" s="102"/>
      <c r="E37" s="44">
        <f>SUM(E31:E36)</f>
        <v>0</v>
      </c>
    </row>
    <row r="38" spans="2:5" ht="16.2" thickBot="1" x14ac:dyDescent="0.35">
      <c r="B38" s="42" t="s">
        <v>26</v>
      </c>
      <c r="C38" s="43" t="s">
        <v>118</v>
      </c>
      <c r="D38" s="48">
        <v>0.36799999999999999</v>
      </c>
      <c r="E38" s="44">
        <f>E37*D38</f>
        <v>0</v>
      </c>
    </row>
    <row r="39" spans="2:5" ht="15.6" x14ac:dyDescent="0.3">
      <c r="B39" s="185" t="s">
        <v>119</v>
      </c>
      <c r="C39" s="185"/>
      <c r="D39" s="185"/>
      <c r="E39" s="185"/>
    </row>
    <row r="40" spans="2:5" ht="15.75" customHeight="1" x14ac:dyDescent="0.3">
      <c r="B40" s="174" t="s">
        <v>120</v>
      </c>
      <c r="C40" s="174"/>
      <c r="D40" s="174"/>
      <c r="E40" s="174"/>
    </row>
    <row r="41" spans="2:5" ht="15.6" x14ac:dyDescent="0.3">
      <c r="B41" s="24"/>
      <c r="C41" s="24"/>
      <c r="D41" s="24"/>
      <c r="E41" s="25"/>
    </row>
    <row r="42" spans="2:5" ht="15.6" x14ac:dyDescent="0.3">
      <c r="B42" s="167" t="s">
        <v>41</v>
      </c>
      <c r="C42" s="167"/>
      <c r="D42" s="167"/>
      <c r="E42" s="167"/>
    </row>
    <row r="43" spans="2:5" ht="15.6" x14ac:dyDescent="0.3">
      <c r="B43" s="26"/>
      <c r="C43" s="24"/>
      <c r="D43" s="24"/>
      <c r="E43" s="25"/>
    </row>
    <row r="44" spans="2:5" ht="16.2" thickBot="1" x14ac:dyDescent="0.35">
      <c r="B44" s="167" t="s">
        <v>121</v>
      </c>
      <c r="C44" s="167"/>
      <c r="D44" s="167"/>
      <c r="E44" s="167"/>
    </row>
    <row r="45" spans="2:5" ht="15.6" x14ac:dyDescent="0.3">
      <c r="B45" s="46"/>
      <c r="C45" s="36"/>
      <c r="D45" s="36"/>
      <c r="E45" s="37" t="s">
        <v>214</v>
      </c>
    </row>
    <row r="46" spans="2:5" ht="15.6" x14ac:dyDescent="0.3">
      <c r="B46" s="101" t="s">
        <v>42</v>
      </c>
      <c r="C46" s="102" t="s">
        <v>43</v>
      </c>
      <c r="D46" s="102" t="s">
        <v>122</v>
      </c>
      <c r="E46" s="38" t="s">
        <v>23</v>
      </c>
    </row>
    <row r="47" spans="2:5" ht="15.6" x14ac:dyDescent="0.3">
      <c r="B47" s="39" t="s">
        <v>2</v>
      </c>
      <c r="C47" s="32" t="s">
        <v>39</v>
      </c>
      <c r="D47" s="33">
        <v>8.3299999999999999E-2</v>
      </c>
      <c r="E47" s="99"/>
    </row>
    <row r="48" spans="2:5" ht="15.6" x14ac:dyDescent="0.3">
      <c r="B48" s="39" t="s">
        <v>4</v>
      </c>
      <c r="C48" s="32" t="s">
        <v>44</v>
      </c>
      <c r="D48" s="33">
        <v>0.121</v>
      </c>
      <c r="E48" s="99"/>
    </row>
    <row r="49" spans="2:5" ht="16.2" thickBot="1" x14ac:dyDescent="0.35">
      <c r="B49" s="180" t="s">
        <v>36</v>
      </c>
      <c r="C49" s="181"/>
      <c r="D49" s="34">
        <f>SUM(D47:D48)</f>
        <v>0.20429999999999998</v>
      </c>
      <c r="E49" s="100">
        <f>SUM(E47:E48)</f>
        <v>0</v>
      </c>
    </row>
    <row r="50" spans="2:5" ht="31.8" thickBot="1" x14ac:dyDescent="0.35">
      <c r="B50" s="42" t="s">
        <v>5</v>
      </c>
      <c r="C50" s="43" t="s">
        <v>123</v>
      </c>
      <c r="D50" s="48">
        <f>D49*D66</f>
        <v>7.5182399999999996E-2</v>
      </c>
      <c r="E50" s="100"/>
    </row>
    <row r="51" spans="2:5" ht="15.75" customHeight="1" x14ac:dyDescent="0.3">
      <c r="B51" s="182" t="s">
        <v>124</v>
      </c>
      <c r="C51" s="182"/>
      <c r="D51" s="182"/>
      <c r="E51" s="182"/>
    </row>
    <row r="52" spans="2:5" ht="15.75" customHeight="1" x14ac:dyDescent="0.3">
      <c r="B52" s="174" t="s">
        <v>125</v>
      </c>
      <c r="C52" s="174"/>
      <c r="D52" s="174"/>
      <c r="E52" s="174"/>
    </row>
    <row r="53" spans="2:5" ht="15.75" customHeight="1" x14ac:dyDescent="0.3">
      <c r="B53" s="174" t="s">
        <v>126</v>
      </c>
      <c r="C53" s="174"/>
      <c r="D53" s="174"/>
      <c r="E53" s="174"/>
    </row>
    <row r="54" spans="2:5" ht="15.6" x14ac:dyDescent="0.3">
      <c r="B54" s="24"/>
      <c r="C54" s="24"/>
      <c r="D54" s="24"/>
      <c r="E54" s="25"/>
    </row>
    <row r="55" spans="2:5" ht="16.5" customHeight="1" thickBot="1" x14ac:dyDescent="0.35">
      <c r="B55" s="172" t="s">
        <v>45</v>
      </c>
      <c r="C55" s="172"/>
      <c r="D55" s="172"/>
      <c r="E55" s="172"/>
    </row>
    <row r="56" spans="2:5" ht="15.6" x14ac:dyDescent="0.3">
      <c r="B56" s="175"/>
      <c r="C56" s="176"/>
      <c r="D56" s="177"/>
      <c r="E56" s="37" t="s">
        <v>214</v>
      </c>
    </row>
    <row r="57" spans="2:5" ht="15.6" x14ac:dyDescent="0.3">
      <c r="B57" s="101" t="s">
        <v>46</v>
      </c>
      <c r="C57" s="102" t="s">
        <v>47</v>
      </c>
      <c r="D57" s="102" t="s">
        <v>48</v>
      </c>
      <c r="E57" s="38" t="s">
        <v>23</v>
      </c>
    </row>
    <row r="58" spans="2:5" ht="15.75" customHeight="1" x14ac:dyDescent="0.3">
      <c r="B58" s="39" t="s">
        <v>2</v>
      </c>
      <c r="C58" s="32" t="s">
        <v>30</v>
      </c>
      <c r="D58" s="49">
        <v>0.2</v>
      </c>
      <c r="E58" s="178" t="s">
        <v>127</v>
      </c>
    </row>
    <row r="59" spans="2:5" ht="15.6" x14ac:dyDescent="0.3">
      <c r="B59" s="39" t="s">
        <v>4</v>
      </c>
      <c r="C59" s="32" t="s">
        <v>32</v>
      </c>
      <c r="D59" s="49">
        <v>2.5000000000000001E-2</v>
      </c>
      <c r="E59" s="178"/>
    </row>
    <row r="60" spans="2:5" ht="15.6" x14ac:dyDescent="0.3">
      <c r="B60" s="39" t="s">
        <v>5</v>
      </c>
      <c r="C60" s="32" t="s">
        <v>49</v>
      </c>
      <c r="D60" s="33">
        <v>0.03</v>
      </c>
      <c r="E60" s="178"/>
    </row>
    <row r="61" spans="2:5" ht="15.6" x14ac:dyDescent="0.3">
      <c r="B61" s="39" t="s">
        <v>6</v>
      </c>
      <c r="C61" s="32" t="s">
        <v>50</v>
      </c>
      <c r="D61" s="49">
        <v>1.4999999999999999E-2</v>
      </c>
      <c r="E61" s="178"/>
    </row>
    <row r="62" spans="2:5" ht="15.6" x14ac:dyDescent="0.3">
      <c r="B62" s="39" t="s">
        <v>24</v>
      </c>
      <c r="C62" s="32" t="s">
        <v>51</v>
      </c>
      <c r="D62" s="49">
        <v>0.01</v>
      </c>
      <c r="E62" s="178"/>
    </row>
    <row r="63" spans="2:5" ht="15.6" x14ac:dyDescent="0.3">
      <c r="B63" s="39" t="s">
        <v>25</v>
      </c>
      <c r="C63" s="32" t="s">
        <v>35</v>
      </c>
      <c r="D63" s="49">
        <v>6.0000000000000001E-3</v>
      </c>
      <c r="E63" s="178"/>
    </row>
    <row r="64" spans="2:5" ht="15.6" x14ac:dyDescent="0.3">
      <c r="B64" s="39" t="s">
        <v>26</v>
      </c>
      <c r="C64" s="32" t="s">
        <v>31</v>
      </c>
      <c r="D64" s="49">
        <v>2E-3</v>
      </c>
      <c r="E64" s="178"/>
    </row>
    <row r="65" spans="2:5" ht="15.6" x14ac:dyDescent="0.3">
      <c r="B65" s="39" t="s">
        <v>34</v>
      </c>
      <c r="C65" s="32" t="s">
        <v>33</v>
      </c>
      <c r="D65" s="49">
        <v>0.08</v>
      </c>
      <c r="E65" s="178"/>
    </row>
    <row r="66" spans="2:5" ht="28.5" customHeight="1" thickBot="1" x14ac:dyDescent="0.35">
      <c r="B66" s="170" t="s">
        <v>128</v>
      </c>
      <c r="C66" s="171"/>
      <c r="D66" s="50">
        <f>SUM(D58:D65)</f>
        <v>0.36800000000000005</v>
      </c>
      <c r="E66" s="179"/>
    </row>
    <row r="67" spans="2:5" ht="15.75" customHeight="1" x14ac:dyDescent="0.3">
      <c r="B67" s="173" t="s">
        <v>129</v>
      </c>
      <c r="C67" s="173"/>
      <c r="D67" s="173"/>
      <c r="E67" s="173"/>
    </row>
    <row r="68" spans="2:5" ht="15.6" x14ac:dyDescent="0.3">
      <c r="B68" s="24"/>
      <c r="C68" s="24"/>
      <c r="D68" s="24"/>
      <c r="E68" s="25"/>
    </row>
    <row r="69" spans="2:5" ht="16.2" thickBot="1" x14ac:dyDescent="0.35">
      <c r="B69" s="167" t="s">
        <v>52</v>
      </c>
      <c r="C69" s="167"/>
      <c r="D69" s="167"/>
      <c r="E69" s="167"/>
    </row>
    <row r="70" spans="2:5" ht="15.6" x14ac:dyDescent="0.3">
      <c r="B70" s="46"/>
      <c r="C70" s="36"/>
      <c r="D70" s="36"/>
      <c r="E70" s="37" t="s">
        <v>214</v>
      </c>
    </row>
    <row r="71" spans="2:5" ht="15.6" x14ac:dyDescent="0.3">
      <c r="B71" s="101" t="s">
        <v>53</v>
      </c>
      <c r="C71" s="102" t="s">
        <v>28</v>
      </c>
      <c r="D71" s="102"/>
      <c r="E71" s="38" t="s">
        <v>23</v>
      </c>
    </row>
    <row r="72" spans="2:5" ht="15.6" x14ac:dyDescent="0.3">
      <c r="B72" s="39" t="s">
        <v>2</v>
      </c>
      <c r="C72" s="32" t="s">
        <v>130</v>
      </c>
      <c r="D72" s="32"/>
      <c r="E72" s="51">
        <f>'Motorista Executivo - Memória'!D15</f>
        <v>0</v>
      </c>
    </row>
    <row r="73" spans="2:5" ht="15.6" x14ac:dyDescent="0.3">
      <c r="B73" s="39" t="s">
        <v>4</v>
      </c>
      <c r="C73" s="32" t="s">
        <v>131</v>
      </c>
      <c r="D73" s="32"/>
      <c r="E73" s="99">
        <f>'Motorista Executivo - Memória'!D29</f>
        <v>0</v>
      </c>
    </row>
    <row r="74" spans="2:5" ht="15.6" x14ac:dyDescent="0.3">
      <c r="B74" s="39" t="s">
        <v>5</v>
      </c>
      <c r="C74" s="32" t="s">
        <v>132</v>
      </c>
      <c r="D74" s="32"/>
      <c r="E74" s="99"/>
    </row>
    <row r="75" spans="2:5" ht="15.6" x14ac:dyDescent="0.3">
      <c r="B75" s="39" t="s">
        <v>6</v>
      </c>
      <c r="C75" s="32" t="s">
        <v>133</v>
      </c>
      <c r="D75" s="32"/>
      <c r="E75" s="99"/>
    </row>
    <row r="76" spans="2:5" ht="15.6" x14ac:dyDescent="0.3">
      <c r="B76" s="39" t="s">
        <v>24</v>
      </c>
      <c r="C76" s="32" t="s">
        <v>90</v>
      </c>
      <c r="D76" s="32"/>
      <c r="E76" s="99"/>
    </row>
    <row r="77" spans="2:5" ht="16.2" thickBot="1" x14ac:dyDescent="0.35">
      <c r="B77" s="170" t="s">
        <v>36</v>
      </c>
      <c r="C77" s="171"/>
      <c r="D77" s="50">
        <f>SUM(D72:D76)</f>
        <v>0</v>
      </c>
      <c r="E77" s="100">
        <f>SUM(E72:E76)</f>
        <v>0</v>
      </c>
    </row>
    <row r="78" spans="2:5" ht="15.75" customHeight="1" x14ac:dyDescent="0.3">
      <c r="B78" s="173" t="s">
        <v>134</v>
      </c>
      <c r="C78" s="173"/>
      <c r="D78" s="173"/>
      <c r="E78" s="173"/>
    </row>
    <row r="79" spans="2:5" ht="15.75" customHeight="1" x14ac:dyDescent="0.3">
      <c r="B79" s="173" t="s">
        <v>135</v>
      </c>
      <c r="C79" s="173"/>
      <c r="D79" s="173"/>
      <c r="E79" s="173"/>
    </row>
    <row r="80" spans="2:5" ht="15.6" x14ac:dyDescent="0.3">
      <c r="B80" s="24"/>
      <c r="C80" s="24"/>
      <c r="D80" s="24"/>
      <c r="E80" s="25"/>
    </row>
    <row r="81" spans="2:5" ht="16.2" thickBot="1" x14ac:dyDescent="0.35">
      <c r="B81" s="167" t="s">
        <v>54</v>
      </c>
      <c r="C81" s="167"/>
      <c r="D81" s="167"/>
      <c r="E81" s="167"/>
    </row>
    <row r="82" spans="2:5" ht="15.6" x14ac:dyDescent="0.3">
      <c r="B82" s="168"/>
      <c r="C82" s="169"/>
      <c r="D82" s="169"/>
      <c r="E82" s="37" t="s">
        <v>214</v>
      </c>
    </row>
    <row r="83" spans="2:5" ht="15.6" x14ac:dyDescent="0.3">
      <c r="B83" s="101">
        <v>2</v>
      </c>
      <c r="C83" s="102" t="s">
        <v>55</v>
      </c>
      <c r="D83" s="102"/>
      <c r="E83" s="38" t="s">
        <v>23</v>
      </c>
    </row>
    <row r="84" spans="2:5" ht="15.6" x14ac:dyDescent="0.3">
      <c r="B84" s="39" t="s">
        <v>42</v>
      </c>
      <c r="C84" s="32" t="s">
        <v>43</v>
      </c>
      <c r="D84" s="32"/>
      <c r="E84" s="99"/>
    </row>
    <row r="85" spans="2:5" ht="31.2" x14ac:dyDescent="0.3">
      <c r="B85" s="39" t="s">
        <v>46</v>
      </c>
      <c r="C85" s="32" t="s">
        <v>136</v>
      </c>
      <c r="D85" s="32"/>
      <c r="E85" s="99"/>
    </row>
    <row r="86" spans="2:5" ht="15.6" x14ac:dyDescent="0.3">
      <c r="B86" s="39" t="s">
        <v>53</v>
      </c>
      <c r="C86" s="32" t="s">
        <v>28</v>
      </c>
      <c r="D86" s="32"/>
      <c r="E86" s="99"/>
    </row>
    <row r="87" spans="2:5" ht="16.2" thickBot="1" x14ac:dyDescent="0.35">
      <c r="B87" s="170" t="s">
        <v>36</v>
      </c>
      <c r="C87" s="171"/>
      <c r="D87" s="50">
        <f>SUM(D82:D86)</f>
        <v>0</v>
      </c>
      <c r="E87" s="100">
        <f>SUM(E84:E86)</f>
        <v>0</v>
      </c>
    </row>
    <row r="88" spans="2:5" ht="15.75" customHeight="1" x14ac:dyDescent="0.3">
      <c r="B88" s="173" t="s">
        <v>137</v>
      </c>
      <c r="C88" s="173"/>
      <c r="D88" s="173"/>
      <c r="E88" s="173"/>
    </row>
    <row r="89" spans="2:5" ht="15.6" x14ac:dyDescent="0.3">
      <c r="B89" s="173"/>
      <c r="C89" s="173"/>
      <c r="D89" s="173"/>
      <c r="E89" s="173"/>
    </row>
    <row r="90" spans="2:5" ht="16.2" thickBot="1" x14ac:dyDescent="0.35">
      <c r="B90" s="167" t="s">
        <v>56</v>
      </c>
      <c r="C90" s="167"/>
      <c r="D90" s="167"/>
      <c r="E90" s="167"/>
    </row>
    <row r="91" spans="2:5" ht="15.6" x14ac:dyDescent="0.3">
      <c r="B91" s="168"/>
      <c r="C91" s="169"/>
      <c r="D91" s="169"/>
      <c r="E91" s="37" t="s">
        <v>214</v>
      </c>
    </row>
    <row r="92" spans="2:5" ht="15.6" x14ac:dyDescent="0.3">
      <c r="B92" s="101">
        <v>3</v>
      </c>
      <c r="C92" s="102" t="s">
        <v>38</v>
      </c>
      <c r="D92" s="102" t="s">
        <v>122</v>
      </c>
      <c r="E92" s="38" t="s">
        <v>23</v>
      </c>
    </row>
    <row r="93" spans="2:5" ht="15.6" x14ac:dyDescent="0.3">
      <c r="B93" s="39" t="s">
        <v>2</v>
      </c>
      <c r="C93" s="53" t="s">
        <v>57</v>
      </c>
      <c r="D93" s="33">
        <v>1.8100000000000002E-2</v>
      </c>
      <c r="E93" s="99"/>
    </row>
    <row r="94" spans="2:5" ht="15.6" x14ac:dyDescent="0.3">
      <c r="B94" s="39" t="s">
        <v>4</v>
      </c>
      <c r="C94" s="53" t="s">
        <v>58</v>
      </c>
      <c r="D94" s="33">
        <v>1.4E-3</v>
      </c>
      <c r="E94" s="99"/>
    </row>
    <row r="95" spans="2:5" ht="15.6" x14ac:dyDescent="0.3">
      <c r="B95" s="39" t="s">
        <v>5</v>
      </c>
      <c r="C95" s="53" t="s">
        <v>59</v>
      </c>
      <c r="D95" s="33">
        <v>3.9800000000000002E-2</v>
      </c>
      <c r="E95" s="99"/>
    </row>
    <row r="96" spans="2:5" ht="15.6" x14ac:dyDescent="0.3">
      <c r="B96" s="39" t="s">
        <v>6</v>
      </c>
      <c r="C96" s="53" t="s">
        <v>60</v>
      </c>
      <c r="D96" s="33">
        <v>1.9E-3</v>
      </c>
      <c r="E96" s="99"/>
    </row>
    <row r="97" spans="2:5" ht="15.6" x14ac:dyDescent="0.3">
      <c r="B97" s="39" t="s">
        <v>24</v>
      </c>
      <c r="C97" s="53" t="s">
        <v>138</v>
      </c>
      <c r="D97" s="33">
        <f>D96*D66</f>
        <v>6.9920000000000008E-4</v>
      </c>
      <c r="E97" s="99"/>
    </row>
    <row r="98" spans="2:5" ht="15.6" x14ac:dyDescent="0.3">
      <c r="B98" s="39" t="s">
        <v>25</v>
      </c>
      <c r="C98" s="53" t="s">
        <v>61</v>
      </c>
      <c r="D98" s="33">
        <v>2.0000000000000001E-4</v>
      </c>
      <c r="E98" s="99"/>
    </row>
    <row r="99" spans="2:5" ht="16.2" thickBot="1" x14ac:dyDescent="0.35">
      <c r="B99" s="170" t="s">
        <v>36</v>
      </c>
      <c r="C99" s="171"/>
      <c r="D99" s="50">
        <f>SUM(D93:D98)</f>
        <v>6.20992E-2</v>
      </c>
      <c r="E99" s="100">
        <f>SUM(E93:E98)</f>
        <v>0</v>
      </c>
    </row>
    <row r="100" spans="2:5" ht="15.75" customHeight="1" x14ac:dyDescent="0.3">
      <c r="B100" s="173" t="s">
        <v>254</v>
      </c>
      <c r="C100" s="173"/>
      <c r="D100" s="173"/>
      <c r="E100" s="173"/>
    </row>
    <row r="101" spans="2:5" ht="15.6" x14ac:dyDescent="0.3">
      <c r="B101" s="24"/>
      <c r="C101" s="24"/>
      <c r="D101" s="24"/>
      <c r="E101" s="25"/>
    </row>
    <row r="102" spans="2:5" ht="15.6" x14ac:dyDescent="0.3">
      <c r="B102" s="167" t="s">
        <v>84</v>
      </c>
      <c r="C102" s="167"/>
      <c r="D102" s="167"/>
      <c r="E102" s="167"/>
    </row>
    <row r="103" spans="2:5" ht="15.6" x14ac:dyDescent="0.3">
      <c r="B103" s="24"/>
      <c r="C103" s="24"/>
      <c r="D103" s="24"/>
      <c r="E103" s="25"/>
    </row>
    <row r="104" spans="2:5" ht="16.2" thickBot="1" x14ac:dyDescent="0.35">
      <c r="B104" s="167" t="s">
        <v>139</v>
      </c>
      <c r="C104" s="167"/>
      <c r="D104" s="167"/>
      <c r="E104" s="167"/>
    </row>
    <row r="105" spans="2:5" ht="15.6" x14ac:dyDescent="0.3">
      <c r="B105" s="204"/>
      <c r="C105" s="205"/>
      <c r="D105" s="205"/>
      <c r="E105" s="37" t="s">
        <v>214</v>
      </c>
    </row>
    <row r="106" spans="2:5" ht="15.6" x14ac:dyDescent="0.3">
      <c r="B106" s="101" t="s">
        <v>29</v>
      </c>
      <c r="C106" s="102" t="s">
        <v>62</v>
      </c>
      <c r="D106" s="102" t="s">
        <v>122</v>
      </c>
      <c r="E106" s="38" t="s">
        <v>23</v>
      </c>
    </row>
    <row r="107" spans="2:5" ht="15.6" x14ac:dyDescent="0.3">
      <c r="B107" s="39" t="s">
        <v>2</v>
      </c>
      <c r="C107" s="32" t="s">
        <v>63</v>
      </c>
      <c r="D107" s="33">
        <v>9.4999999999999998E-3</v>
      </c>
      <c r="E107" s="99"/>
    </row>
    <row r="108" spans="2:5" ht="15.6" x14ac:dyDescent="0.3">
      <c r="B108" s="39" t="s">
        <v>4</v>
      </c>
      <c r="C108" s="32" t="s">
        <v>64</v>
      </c>
      <c r="D108" s="33">
        <v>4.1700000000000001E-2</v>
      </c>
      <c r="E108" s="99"/>
    </row>
    <row r="109" spans="2:5" ht="15.6" x14ac:dyDescent="0.3">
      <c r="B109" s="39" t="s">
        <v>5</v>
      </c>
      <c r="C109" s="32" t="s">
        <v>65</v>
      </c>
      <c r="D109" s="33">
        <v>1E-3</v>
      </c>
      <c r="E109" s="99"/>
    </row>
    <row r="110" spans="2:5" ht="15.6" x14ac:dyDescent="0.3">
      <c r="B110" s="39" t="s">
        <v>6</v>
      </c>
      <c r="C110" s="32" t="s">
        <v>66</v>
      </c>
      <c r="D110" s="33">
        <v>6.3E-3</v>
      </c>
      <c r="E110" s="99"/>
    </row>
    <row r="111" spans="2:5" ht="15" customHeight="1" x14ac:dyDescent="0.3">
      <c r="B111" s="39" t="s">
        <v>24</v>
      </c>
      <c r="C111" s="32" t="s">
        <v>67</v>
      </c>
      <c r="D111" s="33">
        <v>2.0000000000000001E-4</v>
      </c>
      <c r="E111" s="99"/>
    </row>
    <row r="112" spans="2:5" ht="27" customHeight="1" x14ac:dyDescent="0.3">
      <c r="B112" s="39" t="s">
        <v>25</v>
      </c>
      <c r="C112" s="32" t="s">
        <v>140</v>
      </c>
      <c r="D112" s="33">
        <v>0</v>
      </c>
      <c r="E112" s="99"/>
    </row>
    <row r="113" spans="2:5" ht="16.2" thickBot="1" x14ac:dyDescent="0.35">
      <c r="B113" s="170" t="s">
        <v>128</v>
      </c>
      <c r="C113" s="171"/>
      <c r="D113" s="50">
        <f>SUM(D107:D112)</f>
        <v>5.8700000000000002E-2</v>
      </c>
      <c r="E113" s="100">
        <f>SUM(E107:E112)</f>
        <v>0</v>
      </c>
    </row>
    <row r="114" spans="2:5" ht="15.75" customHeight="1" x14ac:dyDescent="0.3">
      <c r="B114" s="173" t="s">
        <v>141</v>
      </c>
      <c r="C114" s="173"/>
      <c r="D114" s="173"/>
      <c r="E114" s="173"/>
    </row>
    <row r="115" spans="2:5" ht="15.75" customHeight="1" x14ac:dyDescent="0.3">
      <c r="B115" s="173" t="s">
        <v>255</v>
      </c>
      <c r="C115" s="173"/>
      <c r="D115" s="173"/>
      <c r="E115" s="173"/>
    </row>
    <row r="116" spans="2:5" ht="15.6" x14ac:dyDescent="0.3">
      <c r="B116" s="24"/>
      <c r="C116" s="24"/>
      <c r="D116" s="24"/>
      <c r="E116" s="24"/>
    </row>
    <row r="117" spans="2:5" ht="16.2" thickBot="1" x14ac:dyDescent="0.35">
      <c r="B117" s="167" t="s">
        <v>68</v>
      </c>
      <c r="C117" s="167"/>
      <c r="D117" s="167"/>
      <c r="E117" s="167"/>
    </row>
    <row r="118" spans="2:5" ht="15" customHeight="1" x14ac:dyDescent="0.3">
      <c r="B118" s="204"/>
      <c r="C118" s="205"/>
      <c r="D118" s="205"/>
      <c r="E118" s="37" t="s">
        <v>214</v>
      </c>
    </row>
    <row r="119" spans="2:5" ht="15.6" x14ac:dyDescent="0.3">
      <c r="B119" s="101" t="s">
        <v>37</v>
      </c>
      <c r="C119" s="102" t="s">
        <v>142</v>
      </c>
      <c r="D119" s="102"/>
      <c r="E119" s="38" t="s">
        <v>23</v>
      </c>
    </row>
    <row r="120" spans="2:5" ht="15.6" x14ac:dyDescent="0.3">
      <c r="B120" s="39" t="s">
        <v>2</v>
      </c>
      <c r="C120" s="32" t="s">
        <v>69</v>
      </c>
      <c r="D120" s="32"/>
      <c r="E120" s="99"/>
    </row>
    <row r="121" spans="2:5" ht="16.2" thickBot="1" x14ac:dyDescent="0.35">
      <c r="B121" s="170" t="s">
        <v>36</v>
      </c>
      <c r="C121" s="171"/>
      <c r="D121" s="121">
        <f>(D120)</f>
        <v>0</v>
      </c>
      <c r="E121" s="100">
        <f>E120</f>
        <v>0</v>
      </c>
    </row>
    <row r="122" spans="2:5" ht="15" customHeight="1" x14ac:dyDescent="0.3">
      <c r="B122" s="24"/>
      <c r="C122" s="24"/>
      <c r="D122" s="24"/>
      <c r="E122" s="25"/>
    </row>
    <row r="123" spans="2:5" ht="15" customHeight="1" x14ac:dyDescent="0.3">
      <c r="B123" s="172" t="s">
        <v>70</v>
      </c>
      <c r="C123" s="172"/>
      <c r="D123" s="172"/>
      <c r="E123" s="172"/>
    </row>
    <row r="124" spans="2:5" ht="15.75" customHeight="1" thickBot="1" x14ac:dyDescent="0.35">
      <c r="B124" s="172"/>
      <c r="C124" s="172"/>
      <c r="D124" s="172"/>
      <c r="E124" s="172"/>
    </row>
    <row r="125" spans="2:5" ht="15.75" customHeight="1" x14ac:dyDescent="0.3">
      <c r="B125" s="54">
        <v>4</v>
      </c>
      <c r="C125" s="55" t="s">
        <v>71</v>
      </c>
      <c r="D125" s="55"/>
      <c r="E125" s="56" t="s">
        <v>23</v>
      </c>
    </row>
    <row r="126" spans="2:5" ht="15.6" x14ac:dyDescent="0.3">
      <c r="B126" s="39" t="s">
        <v>29</v>
      </c>
      <c r="C126" s="32" t="s">
        <v>62</v>
      </c>
      <c r="D126" s="32"/>
      <c r="E126" s="99"/>
    </row>
    <row r="127" spans="2:5" ht="16.5" customHeight="1" x14ac:dyDescent="0.3">
      <c r="B127" s="39" t="s">
        <v>37</v>
      </c>
      <c r="C127" s="32" t="s">
        <v>72</v>
      </c>
      <c r="D127" s="32"/>
      <c r="E127" s="99"/>
    </row>
    <row r="128" spans="2:5" ht="16.2" thickBot="1" x14ac:dyDescent="0.35">
      <c r="B128" s="170" t="s">
        <v>36</v>
      </c>
      <c r="C128" s="171"/>
      <c r="D128" s="121">
        <f>(D127)</f>
        <v>0</v>
      </c>
      <c r="E128" s="100">
        <f>SUM(E126:E127)</f>
        <v>0</v>
      </c>
    </row>
    <row r="129" spans="2:5" ht="15.75" customHeight="1" x14ac:dyDescent="0.3">
      <c r="B129" s="24"/>
      <c r="C129" s="24"/>
      <c r="D129" s="24"/>
      <c r="E129" s="25"/>
    </row>
    <row r="130" spans="2:5" ht="16.2" thickBot="1" x14ac:dyDescent="0.35">
      <c r="B130" s="167" t="s">
        <v>73</v>
      </c>
      <c r="C130" s="167"/>
      <c r="D130" s="167"/>
      <c r="E130" s="167"/>
    </row>
    <row r="131" spans="2:5" ht="15.6" x14ac:dyDescent="0.3">
      <c r="B131" s="168"/>
      <c r="C131" s="169"/>
      <c r="D131" s="169"/>
      <c r="E131" s="37" t="s">
        <v>214</v>
      </c>
    </row>
    <row r="132" spans="2:5" ht="15.6" x14ac:dyDescent="0.3">
      <c r="B132" s="101">
        <v>5</v>
      </c>
      <c r="C132" s="57" t="s">
        <v>74</v>
      </c>
      <c r="D132" s="57" t="s">
        <v>122</v>
      </c>
      <c r="E132" s="38" t="s">
        <v>23</v>
      </c>
    </row>
    <row r="133" spans="2:5" ht="16.8" x14ac:dyDescent="0.3">
      <c r="B133" s="39" t="s">
        <v>2</v>
      </c>
      <c r="C133" s="32" t="s">
        <v>75</v>
      </c>
      <c r="D133" s="45"/>
      <c r="E133" s="58">
        <f>'Motorista Executivo - Uniforme'!H29</f>
        <v>0</v>
      </c>
    </row>
    <row r="134" spans="2:5" ht="15.6" x14ac:dyDescent="0.3">
      <c r="B134" s="39" t="s">
        <v>4</v>
      </c>
      <c r="C134" s="32" t="s">
        <v>143</v>
      </c>
      <c r="D134" s="45"/>
      <c r="E134" s="99"/>
    </row>
    <row r="135" spans="2:5" ht="15.6" x14ac:dyDescent="0.3">
      <c r="B135" s="39" t="s">
        <v>5</v>
      </c>
      <c r="C135" s="32" t="s">
        <v>144</v>
      </c>
      <c r="D135" s="45"/>
      <c r="E135" s="99"/>
    </row>
    <row r="136" spans="2:5" ht="15.6" x14ac:dyDescent="0.3">
      <c r="B136" s="39" t="s">
        <v>6</v>
      </c>
      <c r="C136" s="32" t="s">
        <v>27</v>
      </c>
      <c r="D136" s="45"/>
      <c r="E136" s="99"/>
    </row>
    <row r="137" spans="2:5" ht="16.2" thickBot="1" x14ac:dyDescent="0.35">
      <c r="B137" s="170" t="s">
        <v>128</v>
      </c>
      <c r="C137" s="171"/>
      <c r="D137" s="121"/>
      <c r="E137" s="52">
        <f>SUM(E133:E136)</f>
        <v>0</v>
      </c>
    </row>
    <row r="138" spans="2:5" ht="15.6" x14ac:dyDescent="0.3">
      <c r="B138" s="24" t="s">
        <v>145</v>
      </c>
      <c r="C138" s="24"/>
      <c r="D138" s="24"/>
      <c r="E138" s="25"/>
    </row>
    <row r="139" spans="2:5" ht="15.6" x14ac:dyDescent="0.3">
      <c r="B139" s="24"/>
      <c r="C139" s="24"/>
      <c r="D139" s="24"/>
      <c r="E139" s="25"/>
    </row>
    <row r="140" spans="2:5" ht="16.2" thickBot="1" x14ac:dyDescent="0.35">
      <c r="B140" s="167" t="s">
        <v>76</v>
      </c>
      <c r="C140" s="167"/>
      <c r="D140" s="167"/>
      <c r="E140" s="167"/>
    </row>
    <row r="141" spans="2:5" ht="15.6" x14ac:dyDescent="0.3">
      <c r="B141" s="168"/>
      <c r="C141" s="169"/>
      <c r="D141" s="169"/>
      <c r="E141" s="37" t="s">
        <v>214</v>
      </c>
    </row>
    <row r="142" spans="2:5" ht="15.6" x14ac:dyDescent="0.3">
      <c r="B142" s="101">
        <v>6</v>
      </c>
      <c r="C142" s="57" t="s">
        <v>77</v>
      </c>
      <c r="D142" s="57" t="s">
        <v>122</v>
      </c>
      <c r="E142" s="38" t="s">
        <v>23</v>
      </c>
    </row>
    <row r="143" spans="2:5" ht="15.6" x14ac:dyDescent="0.3">
      <c r="B143" s="39" t="s">
        <v>2</v>
      </c>
      <c r="C143" s="32" t="s">
        <v>78</v>
      </c>
      <c r="D143" s="33"/>
      <c r="E143" s="99"/>
    </row>
    <row r="144" spans="2:5" ht="15.6" x14ac:dyDescent="0.3">
      <c r="B144" s="39" t="s">
        <v>4</v>
      </c>
      <c r="C144" s="32" t="s">
        <v>79</v>
      </c>
      <c r="D144" s="33"/>
      <c r="E144" s="99"/>
    </row>
    <row r="145" spans="2:5" ht="15.6" x14ac:dyDescent="0.3">
      <c r="B145" s="39" t="s">
        <v>5</v>
      </c>
      <c r="C145" s="32" t="s">
        <v>80</v>
      </c>
      <c r="D145" s="33"/>
      <c r="E145" s="99"/>
    </row>
    <row r="146" spans="2:5" ht="15.6" x14ac:dyDescent="0.3">
      <c r="B146" s="39"/>
      <c r="C146" s="32" t="s">
        <v>146</v>
      </c>
      <c r="D146" s="33"/>
      <c r="E146" s="99"/>
    </row>
    <row r="147" spans="2:5" ht="15.6" x14ac:dyDescent="0.3">
      <c r="B147" s="39"/>
      <c r="C147" s="32" t="s">
        <v>147</v>
      </c>
      <c r="D147" s="33"/>
      <c r="E147" s="99"/>
    </row>
    <row r="148" spans="2:5" ht="15.6" x14ac:dyDescent="0.3">
      <c r="B148" s="39"/>
      <c r="C148" s="32" t="s">
        <v>88</v>
      </c>
      <c r="D148" s="33"/>
      <c r="E148" s="99"/>
    </row>
    <row r="149" spans="2:5" ht="16.2" thickBot="1" x14ac:dyDescent="0.35">
      <c r="B149" s="170" t="s">
        <v>128</v>
      </c>
      <c r="C149" s="171"/>
      <c r="D149" s="50">
        <f>D143+D144+D145</f>
        <v>0</v>
      </c>
      <c r="E149" s="52">
        <f>SUM(E143:E148)</f>
        <v>0</v>
      </c>
    </row>
    <row r="150" spans="2:5" ht="15.75" customHeight="1" x14ac:dyDescent="0.3">
      <c r="B150" s="173" t="s">
        <v>148</v>
      </c>
      <c r="C150" s="173"/>
      <c r="D150" s="173"/>
      <c r="E150" s="173"/>
    </row>
    <row r="151" spans="2:5" ht="15.6" x14ac:dyDescent="0.3">
      <c r="B151" s="24"/>
      <c r="C151" s="24"/>
      <c r="D151" s="24"/>
      <c r="E151" s="25"/>
    </row>
    <row r="152" spans="2:5" ht="16.2" thickBot="1" x14ac:dyDescent="0.35">
      <c r="B152" s="167" t="s">
        <v>81</v>
      </c>
      <c r="C152" s="167"/>
      <c r="D152" s="167"/>
      <c r="E152" s="167"/>
    </row>
    <row r="153" spans="2:5" ht="15.6" x14ac:dyDescent="0.3">
      <c r="B153" s="168"/>
      <c r="C153" s="169"/>
      <c r="D153" s="169"/>
      <c r="E153" s="37" t="s">
        <v>214</v>
      </c>
    </row>
    <row r="154" spans="2:5" ht="15.6" x14ac:dyDescent="0.3">
      <c r="B154" s="101"/>
      <c r="C154" s="102" t="s">
        <v>149</v>
      </c>
      <c r="D154" s="57" t="s">
        <v>122</v>
      </c>
      <c r="E154" s="38" t="s">
        <v>23</v>
      </c>
    </row>
    <row r="155" spans="2:5" ht="15.6" x14ac:dyDescent="0.3">
      <c r="B155" s="101" t="s">
        <v>2</v>
      </c>
      <c r="C155" s="32" t="s">
        <v>82</v>
      </c>
      <c r="D155" s="32"/>
      <c r="E155" s="99"/>
    </row>
    <row r="156" spans="2:5" ht="15.6" x14ac:dyDescent="0.3">
      <c r="B156" s="101" t="s">
        <v>4</v>
      </c>
      <c r="C156" s="32" t="s">
        <v>41</v>
      </c>
      <c r="D156" s="32"/>
      <c r="E156" s="99"/>
    </row>
    <row r="157" spans="2:5" ht="15.6" x14ac:dyDescent="0.3">
      <c r="B157" s="101" t="s">
        <v>5</v>
      </c>
      <c r="C157" s="32" t="s">
        <v>83</v>
      </c>
      <c r="D157" s="32"/>
      <c r="E157" s="99"/>
    </row>
    <row r="158" spans="2:5" ht="15.6" x14ac:dyDescent="0.3">
      <c r="B158" s="101" t="s">
        <v>6</v>
      </c>
      <c r="C158" s="32" t="s">
        <v>84</v>
      </c>
      <c r="D158" s="32"/>
      <c r="E158" s="99"/>
    </row>
    <row r="159" spans="2:5" ht="15.6" x14ac:dyDescent="0.3">
      <c r="B159" s="101" t="s">
        <v>24</v>
      </c>
      <c r="C159" s="32" t="s">
        <v>73</v>
      </c>
      <c r="D159" s="32"/>
      <c r="E159" s="99"/>
    </row>
    <row r="160" spans="2:5" ht="15.75" customHeight="1" thickBot="1" x14ac:dyDescent="0.35">
      <c r="B160" s="180" t="s">
        <v>85</v>
      </c>
      <c r="C160" s="181"/>
      <c r="D160" s="102"/>
      <c r="E160" s="52">
        <f>SUM(E155:E159)</f>
        <v>0</v>
      </c>
    </row>
    <row r="161" spans="2:5" ht="16.2" thickBot="1" x14ac:dyDescent="0.35">
      <c r="B161" s="101" t="s">
        <v>25</v>
      </c>
      <c r="C161" s="32" t="s">
        <v>150</v>
      </c>
      <c r="D161" s="50">
        <f>D155+D156+D157</f>
        <v>0</v>
      </c>
      <c r="E161" s="52">
        <f>E149</f>
        <v>0</v>
      </c>
    </row>
    <row r="162" spans="2:5" ht="16.5" customHeight="1" thickBot="1" x14ac:dyDescent="0.35">
      <c r="B162" s="201" t="s">
        <v>151</v>
      </c>
      <c r="C162" s="202"/>
      <c r="D162" s="203"/>
      <c r="E162" s="59">
        <f>E160+E161</f>
        <v>0</v>
      </c>
    </row>
    <row r="164" spans="2:5" ht="15" thickBot="1" x14ac:dyDescent="0.35">
      <c r="B164" s="247" t="s">
        <v>230</v>
      </c>
      <c r="C164" s="248"/>
      <c r="D164" s="248"/>
      <c r="E164" s="248"/>
    </row>
    <row r="165" spans="2:5" x14ac:dyDescent="0.3">
      <c r="B165" s="118" t="s">
        <v>97</v>
      </c>
      <c r="C165" s="119" t="s">
        <v>231</v>
      </c>
      <c r="D165" s="119" t="s">
        <v>232</v>
      </c>
      <c r="E165" s="120" t="s">
        <v>233</v>
      </c>
    </row>
    <row r="166" spans="2:5" x14ac:dyDescent="0.3">
      <c r="B166" s="107" t="s">
        <v>234</v>
      </c>
      <c r="C166" s="108" t="s">
        <v>235</v>
      </c>
      <c r="D166" s="109">
        <f>E31</f>
        <v>0</v>
      </c>
      <c r="E166" s="110">
        <f>D166/220</f>
        <v>0</v>
      </c>
    </row>
    <row r="167" spans="2:5" x14ac:dyDescent="0.3">
      <c r="B167" s="107" t="s">
        <v>236</v>
      </c>
      <c r="C167" s="111" t="s">
        <v>237</v>
      </c>
      <c r="D167" s="112">
        <v>0.2</v>
      </c>
      <c r="E167" s="110">
        <f>E166*D167</f>
        <v>0</v>
      </c>
    </row>
    <row r="168" spans="2:5" x14ac:dyDescent="0.3">
      <c r="B168" s="107" t="s">
        <v>238</v>
      </c>
      <c r="C168" s="111" t="s">
        <v>239</v>
      </c>
      <c r="D168" s="113"/>
      <c r="E168" s="110"/>
    </row>
    <row r="169" spans="2:5" x14ac:dyDescent="0.3">
      <c r="B169" s="107" t="s">
        <v>240</v>
      </c>
      <c r="C169" s="111" t="s">
        <v>287</v>
      </c>
      <c r="D169" s="114">
        <f>SUM(4*22)</f>
        <v>88</v>
      </c>
      <c r="E169" s="110">
        <f>D169*E168</f>
        <v>0</v>
      </c>
    </row>
    <row r="170" spans="2:5" x14ac:dyDescent="0.3">
      <c r="B170" s="107" t="s">
        <v>241</v>
      </c>
      <c r="C170" s="111" t="s">
        <v>288</v>
      </c>
      <c r="D170" s="111">
        <f>E26/2*D169</f>
        <v>352</v>
      </c>
      <c r="E170" s="110">
        <f>SUM(D170*E168)</f>
        <v>0</v>
      </c>
    </row>
    <row r="171" spans="2:5" ht="15" thickBot="1" x14ac:dyDescent="0.35">
      <c r="B171" s="115" t="s">
        <v>242</v>
      </c>
      <c r="C171" s="116" t="s">
        <v>289</v>
      </c>
      <c r="D171" s="116">
        <f>D170*12</f>
        <v>4224</v>
      </c>
      <c r="E171" s="117">
        <f>SUM(D171*E168)</f>
        <v>0</v>
      </c>
    </row>
    <row r="172" spans="2:5" x14ac:dyDescent="0.3">
      <c r="B172" s="279"/>
      <c r="C172" s="280"/>
      <c r="D172" s="280"/>
      <c r="E172" s="281"/>
    </row>
    <row r="173" spans="2:5" ht="48" customHeight="1" x14ac:dyDescent="0.3">
      <c r="B173" s="283" t="s">
        <v>290</v>
      </c>
      <c r="C173" s="283"/>
      <c r="D173" s="283"/>
      <c r="E173" s="283"/>
    </row>
    <row r="174" spans="2:5" ht="30" customHeight="1" x14ac:dyDescent="0.3">
      <c r="B174" s="283" t="s">
        <v>291</v>
      </c>
      <c r="C174" s="283"/>
      <c r="D174" s="283"/>
      <c r="E174" s="283"/>
    </row>
    <row r="175" spans="2:5" ht="33.6" customHeight="1" x14ac:dyDescent="0.3">
      <c r="B175" s="284" t="s">
        <v>292</v>
      </c>
      <c r="C175" s="284"/>
      <c r="D175" s="284"/>
      <c r="E175" s="284"/>
    </row>
    <row r="176" spans="2:5" ht="15.6" x14ac:dyDescent="0.3">
      <c r="B176" s="144"/>
    </row>
    <row r="179" spans="3:3" x14ac:dyDescent="0.3">
      <c r="C179" s="282"/>
    </row>
  </sheetData>
  <mergeCells count="76">
    <mergeCell ref="B173:E173"/>
    <mergeCell ref="B174:E174"/>
    <mergeCell ref="B175:E175"/>
    <mergeCell ref="B1:E1"/>
    <mergeCell ref="B105:D105"/>
    <mergeCell ref="B113:C113"/>
    <mergeCell ref="B162:D162"/>
    <mergeCell ref="B121:C121"/>
    <mergeCell ref="B123:E124"/>
    <mergeCell ref="B128:C128"/>
    <mergeCell ref="B130:E130"/>
    <mergeCell ref="B131:D131"/>
    <mergeCell ref="B137:C137"/>
    <mergeCell ref="B140:E140"/>
    <mergeCell ref="B141:D141"/>
    <mergeCell ref="B149:C149"/>
    <mergeCell ref="B153:D153"/>
    <mergeCell ref="B160:C160"/>
    <mergeCell ref="B118:D118"/>
    <mergeCell ref="B9:C9"/>
    <mergeCell ref="B10:E10"/>
    <mergeCell ref="D11:E11"/>
    <mergeCell ref="D12:E12"/>
    <mergeCell ref="D13:E13"/>
    <mergeCell ref="B3:E3"/>
    <mergeCell ref="B4:E4"/>
    <mergeCell ref="C6:E6"/>
    <mergeCell ref="C7:E7"/>
    <mergeCell ref="C8:E8"/>
    <mergeCell ref="B102:E102"/>
    <mergeCell ref="E58:E66"/>
    <mergeCell ref="B69:E69"/>
    <mergeCell ref="B77:C77"/>
    <mergeCell ref="B150:E150"/>
    <mergeCell ref="B91:D91"/>
    <mergeCell ref="B99:C99"/>
    <mergeCell ref="B115:E115"/>
    <mergeCell ref="B117:E117"/>
    <mergeCell ref="B104:E104"/>
    <mergeCell ref="B89:E89"/>
    <mergeCell ref="B90:E90"/>
    <mergeCell ref="B82:D82"/>
    <mergeCell ref="B87:C87"/>
    <mergeCell ref="B79:E79"/>
    <mergeCell ref="B56:D56"/>
    <mergeCell ref="B66:C66"/>
    <mergeCell ref="D14:E14"/>
    <mergeCell ref="D15:E15"/>
    <mergeCell ref="B100:E100"/>
    <mergeCell ref="C25:D25"/>
    <mergeCell ref="B81:E81"/>
    <mergeCell ref="B17:E17"/>
    <mergeCell ref="B18:C18"/>
    <mergeCell ref="B19:C19"/>
    <mergeCell ref="B21:E21"/>
    <mergeCell ref="C22:D22"/>
    <mergeCell ref="B67:E67"/>
    <mergeCell ref="C23:D23"/>
    <mergeCell ref="C24:D24"/>
    <mergeCell ref="B88:E88"/>
    <mergeCell ref="B55:E55"/>
    <mergeCell ref="B164:E164"/>
    <mergeCell ref="B152:E152"/>
    <mergeCell ref="C26:D26"/>
    <mergeCell ref="B28:E28"/>
    <mergeCell ref="B37:C37"/>
    <mergeCell ref="B39:E39"/>
    <mergeCell ref="B40:E40"/>
    <mergeCell ref="B42:E42"/>
    <mergeCell ref="B44:E44"/>
    <mergeCell ref="B49:C49"/>
    <mergeCell ref="B51:E51"/>
    <mergeCell ref="B52:E52"/>
    <mergeCell ref="B53:E53"/>
    <mergeCell ref="B114:E114"/>
    <mergeCell ref="B78:E7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5A7BA-7806-4C8F-9AD2-F13A7FDE124A}">
  <dimension ref="A1:I40"/>
  <sheetViews>
    <sheetView topLeftCell="A20" workbookViewId="0">
      <selection activeCell="A45" sqref="A45"/>
    </sheetView>
  </sheetViews>
  <sheetFormatPr defaultRowHeight="14.4" x14ac:dyDescent="0.3"/>
  <cols>
    <col min="1" max="1" width="21" bestFit="1" customWidth="1"/>
    <col min="2" max="2" width="16.6640625" bestFit="1" customWidth="1"/>
    <col min="3" max="3" width="18.5546875" bestFit="1" customWidth="1"/>
    <col min="4" max="5" width="15.6640625" bestFit="1" customWidth="1"/>
    <col min="6" max="6" width="18.88671875" bestFit="1" customWidth="1"/>
    <col min="7" max="7" width="10.6640625" customWidth="1"/>
  </cols>
  <sheetData>
    <row r="1" spans="1:9" ht="31.5" customHeight="1" x14ac:dyDescent="0.3">
      <c r="A1" s="229" t="s">
        <v>256</v>
      </c>
      <c r="B1" s="230"/>
      <c r="C1" s="230"/>
      <c r="D1" s="230"/>
      <c r="E1" s="230"/>
      <c r="F1" s="230"/>
      <c r="G1" s="230"/>
      <c r="H1" s="230"/>
      <c r="I1" s="230"/>
    </row>
    <row r="2" spans="1:9" ht="15.6" x14ac:dyDescent="0.3">
      <c r="A2" s="122"/>
      <c r="B2" s="122"/>
      <c r="C2" s="122"/>
      <c r="D2" s="122"/>
      <c r="E2" s="122"/>
      <c r="F2" s="122"/>
      <c r="G2" s="122"/>
      <c r="H2" s="122"/>
      <c r="I2" s="122"/>
    </row>
    <row r="3" spans="1:9" ht="15.75" customHeight="1" x14ac:dyDescent="0.3">
      <c r="A3" s="228" t="s">
        <v>283</v>
      </c>
      <c r="B3" s="228"/>
      <c r="C3" s="228"/>
      <c r="D3" s="228"/>
      <c r="E3" s="228"/>
      <c r="F3" s="228"/>
      <c r="G3" s="228"/>
      <c r="H3" s="123"/>
      <c r="I3" s="124"/>
    </row>
    <row r="4" spans="1:9" ht="16.2" thickBot="1" x14ac:dyDescent="0.35">
      <c r="A4" s="124"/>
      <c r="B4" s="124"/>
      <c r="C4" s="124"/>
      <c r="D4" s="124"/>
      <c r="E4" s="124"/>
      <c r="F4" s="124"/>
      <c r="G4" s="124"/>
      <c r="H4" s="124"/>
      <c r="I4" s="124"/>
    </row>
    <row r="5" spans="1:9" ht="16.2" thickBot="1" x14ac:dyDescent="0.35">
      <c r="A5" s="225" t="s">
        <v>257</v>
      </c>
      <c r="B5" s="226"/>
      <c r="C5" s="226"/>
      <c r="D5" s="226"/>
      <c r="E5" s="226"/>
      <c r="F5" s="124"/>
      <c r="G5" s="124"/>
      <c r="H5" s="124"/>
      <c r="I5" s="124"/>
    </row>
    <row r="6" spans="1:9" ht="47.4" thickBot="1" x14ac:dyDescent="0.35">
      <c r="A6" s="125" t="s">
        <v>258</v>
      </c>
      <c r="B6" s="126" t="s">
        <v>259</v>
      </c>
      <c r="C6" s="126" t="s">
        <v>260</v>
      </c>
      <c r="D6" s="127" t="s">
        <v>261</v>
      </c>
      <c r="E6" s="128" t="s">
        <v>262</v>
      </c>
      <c r="F6" s="124"/>
      <c r="G6" s="124"/>
      <c r="H6" s="124"/>
      <c r="I6" s="124"/>
    </row>
    <row r="7" spans="1:9" ht="16.2" thickBot="1" x14ac:dyDescent="0.35">
      <c r="A7" s="129" t="s">
        <v>214</v>
      </c>
      <c r="B7" s="140"/>
      <c r="C7" s="140"/>
      <c r="D7" s="140"/>
      <c r="E7" s="141">
        <f>B7*C7*D7</f>
        <v>0</v>
      </c>
      <c r="F7" s="123"/>
      <c r="G7" s="124"/>
      <c r="H7" s="124"/>
      <c r="I7" s="124"/>
    </row>
    <row r="8" spans="1:9" ht="16.2" thickBot="1" x14ac:dyDescent="0.35">
      <c r="A8" s="124"/>
      <c r="B8" s="124"/>
      <c r="C8" s="124"/>
      <c r="D8" s="124"/>
      <c r="E8" s="124"/>
      <c r="F8" s="124"/>
      <c r="G8" s="124"/>
      <c r="H8" s="124"/>
      <c r="I8" s="124"/>
    </row>
    <row r="9" spans="1:9" ht="16.2" thickBot="1" x14ac:dyDescent="0.35">
      <c r="A9" s="225" t="s">
        <v>263</v>
      </c>
      <c r="B9" s="226"/>
      <c r="C9" s="226"/>
      <c r="D9" s="226"/>
      <c r="E9" s="226"/>
      <c r="F9" s="124"/>
      <c r="G9" s="124"/>
      <c r="H9" s="124"/>
      <c r="I9" s="124"/>
    </row>
    <row r="10" spans="1:9" ht="16.2" thickBot="1" x14ac:dyDescent="0.35">
      <c r="A10" s="125" t="s">
        <v>258</v>
      </c>
      <c r="B10" s="126" t="s">
        <v>264</v>
      </c>
      <c r="C10" s="126" t="s">
        <v>265</v>
      </c>
      <c r="D10" s="126" t="s">
        <v>122</v>
      </c>
      <c r="E10" s="128" t="s">
        <v>266</v>
      </c>
      <c r="F10" s="124"/>
      <c r="G10" s="124"/>
      <c r="H10" s="124"/>
      <c r="I10" s="124"/>
    </row>
    <row r="11" spans="1:9" ht="16.2" thickBot="1" x14ac:dyDescent="0.35">
      <c r="A11" s="129" t="s">
        <v>214</v>
      </c>
      <c r="B11" s="140"/>
      <c r="C11" s="132">
        <v>1</v>
      </c>
      <c r="D11" s="132">
        <v>0.06</v>
      </c>
      <c r="E11" s="141">
        <f>B11*C11*D11</f>
        <v>0</v>
      </c>
      <c r="F11" s="123"/>
      <c r="G11" s="124"/>
      <c r="H11" s="124"/>
      <c r="I11" s="124"/>
    </row>
    <row r="12" spans="1:9" ht="16.2" thickBot="1" x14ac:dyDescent="0.35">
      <c r="A12" s="124"/>
      <c r="B12" s="124"/>
      <c r="C12" s="124"/>
      <c r="D12" s="124"/>
      <c r="E12" s="124"/>
      <c r="F12" s="124"/>
      <c r="G12" s="124"/>
      <c r="H12" s="124"/>
      <c r="I12" s="124"/>
    </row>
    <row r="13" spans="1:9" ht="16.2" thickBot="1" x14ac:dyDescent="0.35">
      <c r="A13" s="225" t="s">
        <v>267</v>
      </c>
      <c r="B13" s="226"/>
      <c r="C13" s="226"/>
      <c r="D13" s="227"/>
      <c r="E13" s="124"/>
      <c r="F13" s="124"/>
      <c r="G13" s="124"/>
      <c r="H13" s="124"/>
      <c r="I13" s="124"/>
    </row>
    <row r="14" spans="1:9" ht="16.2" thickBot="1" x14ac:dyDescent="0.35">
      <c r="A14" s="125" t="s">
        <v>258</v>
      </c>
      <c r="B14" s="126" t="s">
        <v>262</v>
      </c>
      <c r="C14" s="126" t="s">
        <v>268</v>
      </c>
      <c r="D14" s="128" t="s">
        <v>269</v>
      </c>
      <c r="E14" s="124"/>
      <c r="F14" s="124"/>
      <c r="G14" s="124"/>
      <c r="H14" s="124"/>
      <c r="I14" s="124"/>
    </row>
    <row r="15" spans="1:9" ht="16.2" thickBot="1" x14ac:dyDescent="0.35">
      <c r="A15" s="129" t="s">
        <v>214</v>
      </c>
      <c r="B15" s="142">
        <f>E7</f>
        <v>0</v>
      </c>
      <c r="C15" s="142">
        <f>E11</f>
        <v>0</v>
      </c>
      <c r="D15" s="143">
        <f>B15-C15</f>
        <v>0</v>
      </c>
      <c r="E15" s="124"/>
      <c r="F15" s="124"/>
      <c r="G15" s="124"/>
      <c r="H15" s="124"/>
      <c r="I15" s="124"/>
    </row>
    <row r="16" spans="1:9" ht="15.6" x14ac:dyDescent="0.3">
      <c r="A16" s="124"/>
      <c r="B16" s="124"/>
      <c r="C16" s="124"/>
      <c r="D16" s="124"/>
      <c r="E16" s="124"/>
      <c r="F16" s="124"/>
      <c r="G16" s="124"/>
      <c r="H16" s="124"/>
      <c r="I16" s="124"/>
    </row>
    <row r="17" spans="1:9" ht="15.75" customHeight="1" x14ac:dyDescent="0.3">
      <c r="A17" s="228" t="s">
        <v>270</v>
      </c>
      <c r="B17" s="228"/>
      <c r="C17" s="228"/>
      <c r="D17" s="228"/>
      <c r="E17" s="228"/>
      <c r="F17" s="228"/>
      <c r="G17" s="228"/>
      <c r="H17" s="123"/>
      <c r="I17" s="124"/>
    </row>
    <row r="18" spans="1:9" ht="16.2" thickBot="1" x14ac:dyDescent="0.35">
      <c r="A18" s="124"/>
      <c r="B18" s="124"/>
      <c r="C18" s="124"/>
      <c r="D18" s="124"/>
      <c r="E18" s="124"/>
      <c r="F18" s="124"/>
      <c r="G18" s="124"/>
      <c r="H18" s="124"/>
      <c r="I18" s="124"/>
    </row>
    <row r="19" spans="1:9" ht="16.2" thickBot="1" x14ac:dyDescent="0.35">
      <c r="A19" s="225" t="s">
        <v>270</v>
      </c>
      <c r="B19" s="226"/>
      <c r="C19" s="226"/>
      <c r="D19" s="227"/>
      <c r="E19" s="124"/>
      <c r="F19" s="124"/>
      <c r="G19" s="124"/>
      <c r="H19" s="124"/>
      <c r="I19" s="124"/>
    </row>
    <row r="20" spans="1:9" ht="31.8" thickBot="1" x14ac:dyDescent="0.35">
      <c r="A20" s="133" t="s">
        <v>258</v>
      </c>
      <c r="B20" s="134" t="s">
        <v>271</v>
      </c>
      <c r="C20" s="135" t="s">
        <v>261</v>
      </c>
      <c r="D20" s="136" t="s">
        <v>272</v>
      </c>
      <c r="E20" s="124"/>
      <c r="F20" s="124"/>
      <c r="G20" s="124"/>
      <c r="H20" s="124"/>
      <c r="I20" s="124"/>
    </row>
    <row r="21" spans="1:9" ht="16.2" thickBot="1" x14ac:dyDescent="0.35">
      <c r="A21" s="129" t="s">
        <v>214</v>
      </c>
      <c r="B21" s="140"/>
      <c r="C21" s="130"/>
      <c r="D21" s="141">
        <f>B21*C21</f>
        <v>0</v>
      </c>
      <c r="E21" s="124"/>
      <c r="F21" s="124"/>
      <c r="G21" s="124"/>
      <c r="H21" s="124"/>
      <c r="I21" s="124"/>
    </row>
    <row r="22" spans="1:9" ht="16.2" thickBot="1" x14ac:dyDescent="0.35">
      <c r="A22" s="124"/>
      <c r="B22" s="124"/>
      <c r="C22" s="124"/>
      <c r="D22" s="124"/>
      <c r="E22" s="124"/>
      <c r="F22" s="124"/>
      <c r="G22" s="124"/>
      <c r="H22" s="124"/>
      <c r="I22" s="124"/>
    </row>
    <row r="23" spans="1:9" ht="16.2" thickBot="1" x14ac:dyDescent="0.35">
      <c r="A23" s="225" t="s">
        <v>273</v>
      </c>
      <c r="B23" s="226"/>
      <c r="C23" s="226"/>
      <c r="D23" s="226"/>
      <c r="E23" s="124"/>
      <c r="F23" s="124"/>
      <c r="G23" s="124"/>
      <c r="H23" s="124"/>
      <c r="I23" s="124"/>
    </row>
    <row r="24" spans="1:9" ht="16.2" thickBot="1" x14ac:dyDescent="0.35">
      <c r="A24" s="125" t="s">
        <v>258</v>
      </c>
      <c r="B24" s="126" t="s">
        <v>264</v>
      </c>
      <c r="C24" s="126" t="s">
        <v>274</v>
      </c>
      <c r="D24" s="128" t="s">
        <v>266</v>
      </c>
      <c r="E24" s="124"/>
      <c r="F24" s="124"/>
      <c r="G24" s="124"/>
      <c r="H24" s="124"/>
      <c r="I24" s="124"/>
    </row>
    <row r="25" spans="1:9" ht="16.2" thickBot="1" x14ac:dyDescent="0.35">
      <c r="A25" s="129" t="s">
        <v>214</v>
      </c>
      <c r="B25" s="130"/>
      <c r="C25" s="130"/>
      <c r="D25" s="131"/>
      <c r="E25" s="124"/>
      <c r="F25" s="124"/>
      <c r="G25" s="124"/>
      <c r="H25" s="124"/>
      <c r="I25" s="124"/>
    </row>
    <row r="26" spans="1:9" ht="16.2" thickBot="1" x14ac:dyDescent="0.35">
      <c r="A26" s="124"/>
      <c r="B26" s="124"/>
      <c r="C26" s="124"/>
      <c r="D26" s="124"/>
      <c r="E26" s="124"/>
      <c r="F26" s="124"/>
      <c r="G26" s="124"/>
      <c r="H26" s="124"/>
      <c r="I26" s="124"/>
    </row>
    <row r="27" spans="1:9" ht="16.2" thickBot="1" x14ac:dyDescent="0.35">
      <c r="A27" s="225" t="s">
        <v>275</v>
      </c>
      <c r="B27" s="226"/>
      <c r="C27" s="226"/>
      <c r="D27" s="226"/>
      <c r="E27" s="124"/>
      <c r="F27" s="124"/>
      <c r="G27" s="124"/>
      <c r="H27" s="124"/>
      <c r="I27" s="124"/>
    </row>
    <row r="28" spans="1:9" ht="16.2" thickBot="1" x14ac:dyDescent="0.35">
      <c r="A28" s="125" t="s">
        <v>258</v>
      </c>
      <c r="B28" s="126" t="s">
        <v>262</v>
      </c>
      <c r="C28" s="126" t="s">
        <v>266</v>
      </c>
      <c r="D28" s="128" t="s">
        <v>269</v>
      </c>
      <c r="E28" s="124"/>
      <c r="F28" s="124"/>
      <c r="G28" s="124"/>
      <c r="H28" s="124"/>
      <c r="I28" s="124"/>
    </row>
    <row r="29" spans="1:9" ht="16.2" thickBot="1" x14ac:dyDescent="0.35">
      <c r="A29" s="129" t="s">
        <v>214</v>
      </c>
      <c r="B29" s="142">
        <f>D21</f>
        <v>0</v>
      </c>
      <c r="C29" s="130">
        <f>D25</f>
        <v>0</v>
      </c>
      <c r="D29" s="143">
        <f>B29-C29</f>
        <v>0</v>
      </c>
      <c r="E29" s="124"/>
      <c r="F29" s="124"/>
      <c r="G29" s="124"/>
      <c r="H29" s="124"/>
      <c r="I29" s="124"/>
    </row>
    <row r="30" spans="1:9" ht="15.6" x14ac:dyDescent="0.3">
      <c r="A30" s="124"/>
      <c r="B30" s="124"/>
      <c r="C30" s="124"/>
      <c r="D30" s="124"/>
      <c r="E30" s="124"/>
      <c r="F30" s="124"/>
      <c r="G30" s="124"/>
      <c r="H30" s="124"/>
      <c r="I30" s="124"/>
    </row>
    <row r="31" spans="1:9" ht="15.6" x14ac:dyDescent="0.3">
      <c r="A31" s="124"/>
      <c r="B31" s="124"/>
      <c r="C31" s="124"/>
      <c r="D31" s="124"/>
      <c r="E31" s="124"/>
      <c r="F31" s="124"/>
      <c r="G31" s="124"/>
      <c r="H31" s="124"/>
      <c r="I31" s="124"/>
    </row>
    <row r="32" spans="1:9" ht="15.75" customHeight="1" x14ac:dyDescent="0.3">
      <c r="A32" s="228" t="s">
        <v>276</v>
      </c>
      <c r="B32" s="228"/>
      <c r="C32" s="228"/>
      <c r="D32" s="228"/>
      <c r="E32" s="228"/>
      <c r="F32" s="228"/>
      <c r="G32" s="228"/>
      <c r="H32" s="228"/>
      <c r="I32" s="228"/>
    </row>
    <row r="33" spans="1:9" ht="16.2" thickBot="1" x14ac:dyDescent="0.35">
      <c r="A33" s="124"/>
      <c r="B33" s="124"/>
      <c r="C33" s="124"/>
      <c r="D33" s="124"/>
      <c r="E33" s="124"/>
      <c r="F33" s="124"/>
      <c r="G33" s="124"/>
      <c r="H33" s="124"/>
      <c r="I33" s="124"/>
    </row>
    <row r="34" spans="1:9" ht="16.2" thickBot="1" x14ac:dyDescent="0.35">
      <c r="A34" s="225" t="s">
        <v>276</v>
      </c>
      <c r="B34" s="226"/>
      <c r="C34" s="226"/>
      <c r="D34" s="227"/>
      <c r="E34" s="124"/>
      <c r="F34" s="124"/>
      <c r="G34" s="124"/>
      <c r="H34" s="124"/>
      <c r="I34" s="124"/>
    </row>
    <row r="35" spans="1:9" ht="16.2" thickBot="1" x14ac:dyDescent="0.35">
      <c r="A35" s="125" t="s">
        <v>258</v>
      </c>
      <c r="B35" s="126" t="s">
        <v>262</v>
      </c>
      <c r="C35" s="126" t="s">
        <v>266</v>
      </c>
      <c r="D35" s="128" t="s">
        <v>269</v>
      </c>
      <c r="E35" s="124"/>
      <c r="F35" s="124"/>
      <c r="G35" s="124"/>
      <c r="H35" s="124"/>
      <c r="I35" s="124"/>
    </row>
    <row r="36" spans="1:9" ht="16.2" thickBot="1" x14ac:dyDescent="0.35">
      <c r="A36" s="129" t="s">
        <v>214</v>
      </c>
      <c r="B36" s="130"/>
      <c r="C36" s="130"/>
      <c r="D36" s="131"/>
      <c r="E36" s="124"/>
      <c r="F36" s="124"/>
      <c r="G36" s="124"/>
      <c r="H36" s="124"/>
      <c r="I36" s="124"/>
    </row>
    <row r="37" spans="1:9" ht="16.2" thickBot="1" x14ac:dyDescent="0.35">
      <c r="A37" s="124"/>
      <c r="B37" s="124"/>
      <c r="C37" s="124"/>
      <c r="D37" s="124"/>
      <c r="E37" s="124"/>
      <c r="F37" s="124"/>
      <c r="G37" s="124"/>
      <c r="H37" s="124"/>
      <c r="I37" s="124"/>
    </row>
    <row r="38" spans="1:9" ht="16.2" thickBot="1" x14ac:dyDescent="0.35">
      <c r="A38" s="225" t="s">
        <v>277</v>
      </c>
      <c r="B38" s="226"/>
      <c r="C38" s="226"/>
      <c r="D38" s="226"/>
      <c r="E38" s="226"/>
      <c r="F38" s="226"/>
      <c r="G38" s="226"/>
      <c r="H38" s="137"/>
      <c r="I38" s="124"/>
    </row>
    <row r="39" spans="1:9" ht="16.2" thickBot="1" x14ac:dyDescent="0.35">
      <c r="A39" s="125" t="s">
        <v>258</v>
      </c>
      <c r="B39" s="126" t="s">
        <v>278</v>
      </c>
      <c r="C39" s="126" t="s">
        <v>279</v>
      </c>
      <c r="D39" s="126" t="s">
        <v>280</v>
      </c>
      <c r="E39" s="126" t="s">
        <v>281</v>
      </c>
      <c r="F39" s="138" t="s">
        <v>282</v>
      </c>
      <c r="G39" s="128" t="s">
        <v>36</v>
      </c>
      <c r="H39" s="124"/>
      <c r="I39" s="124"/>
    </row>
    <row r="40" spans="1:9" ht="16.2" thickBot="1" x14ac:dyDescent="0.35">
      <c r="A40" s="129" t="s">
        <v>214</v>
      </c>
      <c r="B40" s="142">
        <f>D15</f>
        <v>0</v>
      </c>
      <c r="C40" s="142">
        <f>D29</f>
        <v>0</v>
      </c>
      <c r="D40" s="130">
        <v>0</v>
      </c>
      <c r="E40" s="130">
        <f>D36</f>
        <v>0</v>
      </c>
      <c r="F40" s="139">
        <v>0</v>
      </c>
      <c r="G40" s="141">
        <f>SUM(B40:F40)</f>
        <v>0</v>
      </c>
      <c r="H40" s="124"/>
      <c r="I40" s="124"/>
    </row>
  </sheetData>
  <mergeCells count="12">
    <mergeCell ref="A38:G38"/>
    <mergeCell ref="A1:I1"/>
    <mergeCell ref="A3:G3"/>
    <mergeCell ref="A5:E5"/>
    <mergeCell ref="A9:E9"/>
    <mergeCell ref="A13:D13"/>
    <mergeCell ref="A17:G17"/>
    <mergeCell ref="A19:D19"/>
    <mergeCell ref="A23:D23"/>
    <mergeCell ref="A27:D27"/>
    <mergeCell ref="A32:I32"/>
    <mergeCell ref="A34:D3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468D3-2924-4618-94CE-6798FF47BA37}">
  <dimension ref="B1:H29"/>
  <sheetViews>
    <sheetView topLeftCell="A14" workbookViewId="0">
      <selection activeCell="H6" sqref="H6"/>
    </sheetView>
  </sheetViews>
  <sheetFormatPr defaultRowHeight="14.4" x14ac:dyDescent="0.3"/>
  <cols>
    <col min="2" max="2" width="9.88671875" bestFit="1" customWidth="1"/>
    <col min="3" max="3" width="11.44140625" customWidth="1"/>
    <col min="4" max="4" width="13.33203125" customWidth="1"/>
    <col min="5" max="5" width="13.88671875" customWidth="1"/>
    <col min="6" max="6" width="32.6640625" customWidth="1"/>
    <col min="7" max="7" width="11.33203125" customWidth="1"/>
    <col min="8" max="8" width="14.109375" bestFit="1" customWidth="1"/>
  </cols>
  <sheetData>
    <row r="1" spans="2:8" ht="25.5" customHeight="1" thickBot="1" x14ac:dyDescent="0.35">
      <c r="B1" s="237" t="s">
        <v>199</v>
      </c>
      <c r="C1" s="255"/>
      <c r="D1" s="255"/>
      <c r="E1" s="255"/>
      <c r="F1" s="255"/>
      <c r="G1" s="255"/>
      <c r="H1" s="256"/>
    </row>
    <row r="2" spans="2:8" ht="17.399999999999999" thickBot="1" x14ac:dyDescent="0.35">
      <c r="B2" s="61"/>
      <c r="C2" s="61"/>
      <c r="D2" s="61"/>
      <c r="E2" s="61"/>
      <c r="F2" s="84"/>
      <c r="G2" s="62"/>
      <c r="H2" s="62"/>
    </row>
    <row r="3" spans="2:8" ht="16.8" x14ac:dyDescent="0.3">
      <c r="B3" s="242" t="s">
        <v>248</v>
      </c>
      <c r="C3" s="243"/>
      <c r="D3" s="243"/>
      <c r="E3" s="243"/>
      <c r="F3" s="243"/>
      <c r="G3" s="243"/>
      <c r="H3" s="244"/>
    </row>
    <row r="4" spans="2:8" ht="33.6" x14ac:dyDescent="0.3">
      <c r="B4" s="66" t="s">
        <v>92</v>
      </c>
      <c r="C4" s="67" t="s">
        <v>152</v>
      </c>
      <c r="D4" s="67" t="s">
        <v>153</v>
      </c>
      <c r="E4" s="67" t="s">
        <v>154</v>
      </c>
      <c r="F4" s="67" t="s">
        <v>155</v>
      </c>
      <c r="G4" s="67" t="s">
        <v>156</v>
      </c>
      <c r="H4" s="68" t="s">
        <v>157</v>
      </c>
    </row>
    <row r="5" spans="2:8" ht="16.8" x14ac:dyDescent="0.3">
      <c r="B5" s="245"/>
      <c r="C5" s="246"/>
      <c r="D5" s="246"/>
      <c r="E5" s="246"/>
      <c r="F5" s="246"/>
      <c r="G5" s="246"/>
      <c r="H5" s="68"/>
    </row>
    <row r="6" spans="2:8" ht="43.2" x14ac:dyDescent="0.3">
      <c r="B6" s="73" t="s">
        <v>158</v>
      </c>
      <c r="C6" s="63">
        <v>484158</v>
      </c>
      <c r="D6" s="64">
        <v>2</v>
      </c>
      <c r="E6" s="64">
        <f t="shared" ref="E6:E12" si="0">SUM(2*D6)</f>
        <v>4</v>
      </c>
      <c r="F6" s="85" t="s">
        <v>252</v>
      </c>
      <c r="G6" s="65"/>
      <c r="H6" s="74">
        <f>E6*G6</f>
        <v>0</v>
      </c>
    </row>
    <row r="7" spans="2:8" ht="28.8" x14ac:dyDescent="0.3">
      <c r="B7" s="73" t="s">
        <v>160</v>
      </c>
      <c r="C7" s="63">
        <v>484159</v>
      </c>
      <c r="D7" s="64">
        <v>2</v>
      </c>
      <c r="E7" s="64">
        <f t="shared" si="0"/>
        <v>4</v>
      </c>
      <c r="F7" s="85" t="s">
        <v>251</v>
      </c>
      <c r="G7" s="65"/>
      <c r="H7" s="74">
        <f t="shared" ref="H7:H8" si="1">E7*G7</f>
        <v>0</v>
      </c>
    </row>
    <row r="8" spans="2:8" ht="28.8" x14ac:dyDescent="0.3">
      <c r="B8" s="73" t="s">
        <v>161</v>
      </c>
      <c r="C8" s="63">
        <v>301361</v>
      </c>
      <c r="D8" s="64">
        <v>3</v>
      </c>
      <c r="E8" s="64">
        <f t="shared" si="0"/>
        <v>6</v>
      </c>
      <c r="F8" s="85" t="s">
        <v>162</v>
      </c>
      <c r="G8" s="65"/>
      <c r="H8" s="74">
        <f t="shared" si="1"/>
        <v>0</v>
      </c>
    </row>
    <row r="9" spans="2:8" ht="43.2" x14ac:dyDescent="0.3">
      <c r="B9" s="73" t="s">
        <v>163</v>
      </c>
      <c r="C9" s="63">
        <v>463851</v>
      </c>
      <c r="D9" s="64">
        <v>1</v>
      </c>
      <c r="E9" s="64">
        <f t="shared" si="0"/>
        <v>2</v>
      </c>
      <c r="F9" s="85" t="s">
        <v>164</v>
      </c>
      <c r="G9" s="65"/>
      <c r="H9" s="74">
        <f>E9*G9</f>
        <v>0</v>
      </c>
    </row>
    <row r="10" spans="2:8" ht="28.8" x14ac:dyDescent="0.3">
      <c r="B10" s="73" t="s">
        <v>165</v>
      </c>
      <c r="C10" s="63">
        <v>485781</v>
      </c>
      <c r="D10" s="64">
        <v>2</v>
      </c>
      <c r="E10" s="64">
        <f t="shared" si="0"/>
        <v>4</v>
      </c>
      <c r="F10" s="85" t="s">
        <v>166</v>
      </c>
      <c r="G10" s="65"/>
      <c r="H10" s="74">
        <f>E10*G10</f>
        <v>0</v>
      </c>
    </row>
    <row r="11" spans="2:8" ht="28.8" x14ac:dyDescent="0.3">
      <c r="B11" s="73" t="s">
        <v>167</v>
      </c>
      <c r="C11" s="63">
        <v>344396</v>
      </c>
      <c r="D11" s="64">
        <v>1</v>
      </c>
      <c r="E11" s="64">
        <f t="shared" si="0"/>
        <v>2</v>
      </c>
      <c r="F11" s="85" t="s">
        <v>168</v>
      </c>
      <c r="G11" s="65"/>
      <c r="H11" s="74">
        <f>E11*G11</f>
        <v>0</v>
      </c>
    </row>
    <row r="12" spans="2:8" ht="16.8" x14ac:dyDescent="0.3">
      <c r="B12" s="73" t="s">
        <v>169</v>
      </c>
      <c r="C12" s="63">
        <v>265523</v>
      </c>
      <c r="D12" s="64">
        <v>1</v>
      </c>
      <c r="E12" s="64">
        <f t="shared" si="0"/>
        <v>2</v>
      </c>
      <c r="F12" s="85" t="s">
        <v>250</v>
      </c>
      <c r="G12" s="65"/>
      <c r="H12" s="74">
        <f>E12*G12</f>
        <v>0</v>
      </c>
    </row>
    <row r="13" spans="2:8" ht="16.8" x14ac:dyDescent="0.3">
      <c r="B13" s="245" t="s">
        <v>171</v>
      </c>
      <c r="C13" s="246"/>
      <c r="D13" s="246"/>
      <c r="E13" s="246"/>
      <c r="F13" s="246"/>
      <c r="G13" s="246"/>
      <c r="H13" s="69">
        <f>SUM(H6:H12)</f>
        <v>0</v>
      </c>
    </row>
    <row r="14" spans="2:8" ht="17.399999999999999" thickBot="1" x14ac:dyDescent="0.35">
      <c r="B14" s="240" t="s">
        <v>172</v>
      </c>
      <c r="C14" s="241"/>
      <c r="D14" s="241"/>
      <c r="E14" s="241"/>
      <c r="F14" s="241"/>
      <c r="G14" s="241"/>
      <c r="H14" s="70">
        <f>H13/12</f>
        <v>0</v>
      </c>
    </row>
    <row r="15" spans="2:8" ht="17.399999999999999" thickBot="1" x14ac:dyDescent="0.35">
      <c r="B15" s="61"/>
      <c r="C15" s="61"/>
      <c r="D15" s="61"/>
      <c r="E15" s="61"/>
      <c r="F15" s="61"/>
      <c r="G15" s="62"/>
      <c r="H15" s="62"/>
    </row>
    <row r="16" spans="2:8" ht="16.5" customHeight="1" x14ac:dyDescent="0.3">
      <c r="B16" s="242" t="s">
        <v>249</v>
      </c>
      <c r="C16" s="243"/>
      <c r="D16" s="243"/>
      <c r="E16" s="243"/>
      <c r="F16" s="243"/>
      <c r="G16" s="243"/>
      <c r="H16" s="244"/>
    </row>
    <row r="17" spans="2:8" ht="33.6" x14ac:dyDescent="0.3">
      <c r="B17" s="66" t="s">
        <v>92</v>
      </c>
      <c r="C17" s="67" t="s">
        <v>152</v>
      </c>
      <c r="D17" s="67" t="s">
        <v>153</v>
      </c>
      <c r="E17" s="67" t="s">
        <v>154</v>
      </c>
      <c r="F17" s="67" t="s">
        <v>155</v>
      </c>
      <c r="G17" s="67" t="s">
        <v>156</v>
      </c>
      <c r="H17" s="68" t="s">
        <v>157</v>
      </c>
    </row>
    <row r="18" spans="2:8" ht="16.8" x14ac:dyDescent="0.3">
      <c r="B18" s="245"/>
      <c r="C18" s="246"/>
      <c r="D18" s="246"/>
      <c r="E18" s="246"/>
      <c r="F18" s="246"/>
      <c r="G18" s="246"/>
      <c r="H18" s="68"/>
    </row>
    <row r="19" spans="2:8" ht="28.8" x14ac:dyDescent="0.3">
      <c r="B19" s="73" t="s">
        <v>158</v>
      </c>
      <c r="C19" s="63">
        <v>278230</v>
      </c>
      <c r="D19" s="64">
        <v>2</v>
      </c>
      <c r="E19" s="64">
        <f t="shared" ref="E19:E24" si="2">SUM(2*D19)</f>
        <v>4</v>
      </c>
      <c r="F19" s="72" t="s">
        <v>173</v>
      </c>
      <c r="G19" s="65"/>
      <c r="H19" s="74">
        <f t="shared" ref="H19:H24" si="3">E19*G19</f>
        <v>0</v>
      </c>
    </row>
    <row r="20" spans="2:8" ht="43.2" x14ac:dyDescent="0.3">
      <c r="B20" s="73" t="s">
        <v>161</v>
      </c>
      <c r="C20" s="63">
        <v>219780</v>
      </c>
      <c r="D20" s="64">
        <v>3</v>
      </c>
      <c r="E20" s="64">
        <f t="shared" si="2"/>
        <v>6</v>
      </c>
      <c r="F20" s="72" t="s">
        <v>174</v>
      </c>
      <c r="G20" s="65"/>
      <c r="H20" s="74">
        <f t="shared" si="3"/>
        <v>0</v>
      </c>
    </row>
    <row r="21" spans="2:8" ht="43.2" x14ac:dyDescent="0.3">
      <c r="B21" s="73" t="s">
        <v>160</v>
      </c>
      <c r="C21" s="63">
        <v>476855</v>
      </c>
      <c r="D21" s="64">
        <v>2</v>
      </c>
      <c r="E21" s="64">
        <f t="shared" si="2"/>
        <v>4</v>
      </c>
      <c r="F21" s="72" t="s">
        <v>175</v>
      </c>
      <c r="G21" s="65"/>
      <c r="H21" s="74">
        <f t="shared" si="3"/>
        <v>0</v>
      </c>
    </row>
    <row r="22" spans="2:8" ht="57.6" x14ac:dyDescent="0.3">
      <c r="B22" s="73" t="s">
        <v>163</v>
      </c>
      <c r="C22" s="63">
        <v>446155</v>
      </c>
      <c r="D22" s="64">
        <v>1</v>
      </c>
      <c r="E22" s="64">
        <f t="shared" si="2"/>
        <v>2</v>
      </c>
      <c r="F22" s="72" t="s">
        <v>176</v>
      </c>
      <c r="G22" s="65"/>
      <c r="H22" s="74">
        <f t="shared" si="3"/>
        <v>0</v>
      </c>
    </row>
    <row r="23" spans="2:8" ht="16.8" x14ac:dyDescent="0.3">
      <c r="B23" s="73" t="s">
        <v>165</v>
      </c>
      <c r="C23" s="63">
        <v>446156</v>
      </c>
      <c r="D23" s="64">
        <v>2</v>
      </c>
      <c r="E23" s="64">
        <f t="shared" si="2"/>
        <v>4</v>
      </c>
      <c r="F23" s="72" t="s">
        <v>177</v>
      </c>
      <c r="G23" s="65"/>
      <c r="H23" s="74">
        <f t="shared" si="3"/>
        <v>0</v>
      </c>
    </row>
    <row r="24" spans="2:8" ht="28.8" x14ac:dyDescent="0.3">
      <c r="B24" s="73" t="s">
        <v>167</v>
      </c>
      <c r="C24" s="63">
        <v>469960</v>
      </c>
      <c r="D24" s="64">
        <v>1</v>
      </c>
      <c r="E24" s="64">
        <f t="shared" si="2"/>
        <v>2</v>
      </c>
      <c r="F24" s="72" t="s">
        <v>178</v>
      </c>
      <c r="G24" s="65"/>
      <c r="H24" s="74">
        <f t="shared" si="3"/>
        <v>0</v>
      </c>
    </row>
    <row r="25" spans="2:8" ht="16.8" x14ac:dyDescent="0.3">
      <c r="B25" s="245" t="s">
        <v>171</v>
      </c>
      <c r="C25" s="246"/>
      <c r="D25" s="246"/>
      <c r="E25" s="246"/>
      <c r="F25" s="246"/>
      <c r="G25" s="246"/>
      <c r="H25" s="69">
        <f>SUM(H19:H24)</f>
        <v>0</v>
      </c>
    </row>
    <row r="26" spans="2:8" ht="17.399999999999999" thickBot="1" x14ac:dyDescent="0.35">
      <c r="B26" s="240" t="s">
        <v>172</v>
      </c>
      <c r="C26" s="241"/>
      <c r="D26" s="241"/>
      <c r="E26" s="241"/>
      <c r="F26" s="241"/>
      <c r="G26" s="241"/>
      <c r="H26" s="70">
        <f>H25/12</f>
        <v>0</v>
      </c>
    </row>
    <row r="27" spans="2:8" ht="17.399999999999999" thickBot="1" x14ac:dyDescent="0.35">
      <c r="B27" s="61"/>
      <c r="C27" s="61"/>
      <c r="D27" s="61"/>
      <c r="E27" s="62"/>
      <c r="F27" s="62"/>
      <c r="G27" s="61"/>
      <c r="H27" s="61"/>
    </row>
    <row r="28" spans="2:8" ht="17.399999999999999" thickBot="1" x14ac:dyDescent="0.35">
      <c r="B28" s="231" t="s">
        <v>179</v>
      </c>
      <c r="C28" s="232"/>
      <c r="D28" s="232"/>
      <c r="E28" s="232"/>
      <c r="F28" s="232"/>
      <c r="G28" s="233"/>
      <c r="H28" s="71">
        <f>AVERAGE(H13,H25)</f>
        <v>0</v>
      </c>
    </row>
    <row r="29" spans="2:8" ht="17.399999999999999" thickBot="1" x14ac:dyDescent="0.35">
      <c r="B29" s="234" t="s">
        <v>180</v>
      </c>
      <c r="C29" s="235"/>
      <c r="D29" s="235"/>
      <c r="E29" s="235"/>
      <c r="F29" s="235"/>
      <c r="G29" s="236"/>
      <c r="H29" s="71">
        <f>AVERAGE(H14,H26)</f>
        <v>0</v>
      </c>
    </row>
  </sheetData>
  <mergeCells count="11">
    <mergeCell ref="B1:H1"/>
    <mergeCell ref="B25:G25"/>
    <mergeCell ref="B26:G26"/>
    <mergeCell ref="B28:G28"/>
    <mergeCell ref="B29:G29"/>
    <mergeCell ref="B3:H3"/>
    <mergeCell ref="B5:G5"/>
    <mergeCell ref="B13:G13"/>
    <mergeCell ref="B14:G14"/>
    <mergeCell ref="B16:H16"/>
    <mergeCell ref="B18:G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7E2A7-BDFB-42E2-8E34-897380FF7EE8}">
  <dimension ref="B1:E162"/>
  <sheetViews>
    <sheetView topLeftCell="A42" workbookViewId="0">
      <selection activeCell="E136" sqref="E136"/>
    </sheetView>
  </sheetViews>
  <sheetFormatPr defaultRowHeight="14.4" x14ac:dyDescent="0.3"/>
  <cols>
    <col min="2" max="2" width="11.33203125" customWidth="1"/>
    <col min="3" max="3" width="72" customWidth="1"/>
    <col min="4" max="4" width="12" bestFit="1" customWidth="1"/>
    <col min="5" max="5" width="23.44140625" customWidth="1"/>
    <col min="8" max="8" width="14.109375" customWidth="1"/>
    <col min="9" max="9" width="22.109375" customWidth="1"/>
    <col min="10" max="10" width="25.6640625" customWidth="1"/>
  </cols>
  <sheetData>
    <row r="1" spans="2:5" ht="25.5" customHeight="1" thickBot="1" x14ac:dyDescent="0.45">
      <c r="B1" s="257" t="s">
        <v>200</v>
      </c>
      <c r="C1" s="258"/>
      <c r="D1" s="258"/>
      <c r="E1" s="259"/>
    </row>
    <row r="2" spans="2:5" ht="15" thickBot="1" x14ac:dyDescent="0.35"/>
    <row r="3" spans="2:5" ht="148.5" customHeight="1" x14ac:dyDescent="0.3">
      <c r="B3" s="209" t="s">
        <v>207</v>
      </c>
      <c r="C3" s="210"/>
      <c r="D3" s="210"/>
      <c r="E3" s="211"/>
    </row>
    <row r="4" spans="2:5" ht="27" customHeight="1" thickBot="1" x14ac:dyDescent="0.35">
      <c r="B4" s="212" t="s">
        <v>0</v>
      </c>
      <c r="C4" s="213"/>
      <c r="D4" s="213"/>
      <c r="E4" s="214"/>
    </row>
    <row r="5" spans="2:5" ht="15" thickBot="1" x14ac:dyDescent="0.35">
      <c r="B5" s="17"/>
      <c r="C5" s="17"/>
    </row>
    <row r="6" spans="2:5" ht="28.8" x14ac:dyDescent="0.3">
      <c r="B6" s="27" t="s">
        <v>10</v>
      </c>
      <c r="C6" s="215"/>
      <c r="D6" s="215"/>
      <c r="E6" s="216"/>
    </row>
    <row r="7" spans="2:5" x14ac:dyDescent="0.3">
      <c r="B7" s="28" t="s">
        <v>8</v>
      </c>
      <c r="C7" s="217"/>
      <c r="D7" s="217"/>
      <c r="E7" s="218"/>
    </row>
    <row r="8" spans="2:5" ht="15" thickBot="1" x14ac:dyDescent="0.35">
      <c r="B8" s="29" t="s">
        <v>9</v>
      </c>
      <c r="C8" s="219"/>
      <c r="D8" s="219"/>
      <c r="E8" s="220"/>
    </row>
    <row r="9" spans="2:5" ht="15" thickBot="1" x14ac:dyDescent="0.35">
      <c r="B9" s="221"/>
      <c r="C9" s="221"/>
    </row>
    <row r="10" spans="2:5" ht="15" customHeight="1" x14ac:dyDescent="0.3">
      <c r="B10" s="222" t="s">
        <v>1</v>
      </c>
      <c r="C10" s="223"/>
      <c r="D10" s="223"/>
      <c r="E10" s="224"/>
    </row>
    <row r="11" spans="2:5" x14ac:dyDescent="0.3">
      <c r="B11" s="11" t="s">
        <v>2</v>
      </c>
      <c r="C11" s="20" t="s">
        <v>3</v>
      </c>
      <c r="D11" s="193" t="s">
        <v>192</v>
      </c>
      <c r="E11" s="194"/>
    </row>
    <row r="12" spans="2:5" x14ac:dyDescent="0.3">
      <c r="B12" s="11" t="s">
        <v>4</v>
      </c>
      <c r="C12" s="20" t="s">
        <v>12</v>
      </c>
      <c r="D12" s="193" t="s">
        <v>89</v>
      </c>
      <c r="E12" s="194"/>
    </row>
    <row r="13" spans="2:5" x14ac:dyDescent="0.3">
      <c r="B13" s="11" t="s">
        <v>5</v>
      </c>
      <c r="C13" s="20" t="s">
        <v>14</v>
      </c>
      <c r="D13" s="193" t="s">
        <v>91</v>
      </c>
      <c r="E13" s="194"/>
    </row>
    <row r="14" spans="2:5" x14ac:dyDescent="0.3">
      <c r="B14" s="11" t="s">
        <v>5</v>
      </c>
      <c r="C14" s="20" t="s">
        <v>11</v>
      </c>
      <c r="D14" s="193" t="s">
        <v>193</v>
      </c>
      <c r="E14" s="194"/>
    </row>
    <row r="15" spans="2:5" ht="15" thickBot="1" x14ac:dyDescent="0.35">
      <c r="B15" s="30" t="s">
        <v>6</v>
      </c>
      <c r="C15" s="31" t="s">
        <v>13</v>
      </c>
      <c r="D15" s="195">
        <v>12</v>
      </c>
      <c r="E15" s="196"/>
    </row>
    <row r="16" spans="2:5" ht="15" thickBot="1" x14ac:dyDescent="0.35">
      <c r="B16" s="1"/>
      <c r="C16" s="1"/>
    </row>
    <row r="17" spans="2:5" ht="15" thickBot="1" x14ac:dyDescent="0.35">
      <c r="B17" s="186" t="s">
        <v>7</v>
      </c>
      <c r="C17" s="187"/>
      <c r="D17" s="187"/>
      <c r="E17" s="188"/>
    </row>
    <row r="18" spans="2:5" ht="28.8" x14ac:dyDescent="0.3">
      <c r="B18" s="197" t="s">
        <v>15</v>
      </c>
      <c r="C18" s="198"/>
      <c r="D18" s="5" t="s">
        <v>16</v>
      </c>
      <c r="E18" s="6" t="s">
        <v>86</v>
      </c>
    </row>
    <row r="19" spans="2:5" ht="16.2" thickBot="1" x14ac:dyDescent="0.35">
      <c r="B19" s="199" t="s">
        <v>224</v>
      </c>
      <c r="C19" s="200"/>
      <c r="D19" s="7" t="s">
        <v>87</v>
      </c>
      <c r="E19" s="8">
        <v>1</v>
      </c>
    </row>
    <row r="20" spans="2:5" ht="15" thickBot="1" x14ac:dyDescent="0.35">
      <c r="B20" s="16"/>
      <c r="C20" s="16"/>
    </row>
    <row r="21" spans="2:5" ht="15.75" customHeight="1" thickBot="1" x14ac:dyDescent="0.35">
      <c r="B21" s="186" t="s">
        <v>17</v>
      </c>
      <c r="C21" s="187"/>
      <c r="D21" s="187"/>
      <c r="E21" s="188"/>
    </row>
    <row r="22" spans="2:5" x14ac:dyDescent="0.3">
      <c r="B22" s="3">
        <v>1</v>
      </c>
      <c r="C22" s="189" t="s">
        <v>18</v>
      </c>
      <c r="D22" s="190"/>
      <c r="E22" s="9" t="s">
        <v>217</v>
      </c>
    </row>
    <row r="23" spans="2:5" x14ac:dyDescent="0.3">
      <c r="B23" s="2">
        <v>2</v>
      </c>
      <c r="C23" s="191" t="s">
        <v>19</v>
      </c>
      <c r="D23" s="192"/>
      <c r="E23" s="12"/>
    </row>
    <row r="24" spans="2:5" ht="15" thickBot="1" x14ac:dyDescent="0.35">
      <c r="B24" s="2">
        <v>3</v>
      </c>
      <c r="C24" s="191" t="s">
        <v>20</v>
      </c>
      <c r="D24" s="192"/>
      <c r="E24" s="75" t="s">
        <v>217</v>
      </c>
    </row>
    <row r="25" spans="2:5" ht="15" thickBot="1" x14ac:dyDescent="0.35">
      <c r="B25" s="2">
        <v>4</v>
      </c>
      <c r="C25" s="191" t="s">
        <v>21</v>
      </c>
      <c r="D25" s="250"/>
      <c r="E25" s="77" t="s">
        <v>193</v>
      </c>
    </row>
    <row r="26" spans="2:5" ht="15" thickBot="1" x14ac:dyDescent="0.35">
      <c r="B26" s="10">
        <v>5</v>
      </c>
      <c r="C26" s="183" t="s">
        <v>40</v>
      </c>
      <c r="D26" s="184"/>
      <c r="E26" s="76">
        <f>'[1]QUADRO RESUMO'!F7</f>
        <v>1</v>
      </c>
    </row>
    <row r="28" spans="2:5" ht="16.2" thickBot="1" x14ac:dyDescent="0.35">
      <c r="B28" s="167" t="s">
        <v>112</v>
      </c>
      <c r="C28" s="167"/>
      <c r="D28" s="167"/>
      <c r="E28" s="167"/>
    </row>
    <row r="29" spans="2:5" ht="15.6" x14ac:dyDescent="0.3">
      <c r="B29" s="35"/>
      <c r="C29" s="36"/>
      <c r="D29" s="36"/>
      <c r="E29" s="37" t="s">
        <v>217</v>
      </c>
    </row>
    <row r="30" spans="2:5" ht="15.6" x14ac:dyDescent="0.3">
      <c r="B30" s="101">
        <v>1</v>
      </c>
      <c r="C30" s="102" t="s">
        <v>22</v>
      </c>
      <c r="D30" s="102"/>
      <c r="E30" s="38" t="s">
        <v>23</v>
      </c>
    </row>
    <row r="31" spans="2:5" ht="15.6" x14ac:dyDescent="0.3">
      <c r="B31" s="39" t="s">
        <v>2</v>
      </c>
      <c r="C31" s="32" t="s">
        <v>113</v>
      </c>
      <c r="D31" s="32"/>
      <c r="E31" s="40"/>
    </row>
    <row r="32" spans="2:5" ht="15.6" x14ac:dyDescent="0.3">
      <c r="B32" s="39" t="s">
        <v>4</v>
      </c>
      <c r="C32" s="32" t="s">
        <v>114</v>
      </c>
      <c r="D32" s="32"/>
      <c r="E32" s="40"/>
    </row>
    <row r="33" spans="2:5" ht="15.6" x14ac:dyDescent="0.3">
      <c r="B33" s="39" t="s">
        <v>5</v>
      </c>
      <c r="C33" s="32" t="s">
        <v>115</v>
      </c>
      <c r="D33" s="32"/>
      <c r="E33" s="40"/>
    </row>
    <row r="34" spans="2:5" ht="15.6" x14ac:dyDescent="0.3">
      <c r="B34" s="39" t="s">
        <v>6</v>
      </c>
      <c r="C34" s="32" t="s">
        <v>116</v>
      </c>
      <c r="D34" s="32"/>
      <c r="E34" s="40"/>
    </row>
    <row r="35" spans="2:5" ht="15.6" x14ac:dyDescent="0.3">
      <c r="B35" s="39" t="s">
        <v>24</v>
      </c>
      <c r="C35" s="32" t="s">
        <v>117</v>
      </c>
      <c r="D35" s="32"/>
      <c r="E35" s="40"/>
    </row>
    <row r="36" spans="2:5" ht="15.6" x14ac:dyDescent="0.3">
      <c r="B36" s="39" t="s">
        <v>25</v>
      </c>
      <c r="C36" s="32" t="s">
        <v>27</v>
      </c>
      <c r="D36" s="32"/>
      <c r="E36" s="40"/>
    </row>
    <row r="37" spans="2:5" ht="15.6" x14ac:dyDescent="0.3">
      <c r="B37" s="180" t="s">
        <v>36</v>
      </c>
      <c r="C37" s="181"/>
      <c r="D37" s="102"/>
      <c r="E37" s="41"/>
    </row>
    <row r="38" spans="2:5" ht="16.2" thickBot="1" x14ac:dyDescent="0.35">
      <c r="B38" s="42" t="s">
        <v>26</v>
      </c>
      <c r="C38" s="43" t="s">
        <v>118</v>
      </c>
      <c r="D38" s="48">
        <v>0.36799999999999999</v>
      </c>
      <c r="E38" s="44">
        <f>SUM(E31:E37)</f>
        <v>0</v>
      </c>
    </row>
    <row r="39" spans="2:5" ht="15.6" x14ac:dyDescent="0.3">
      <c r="B39" s="185" t="s">
        <v>119</v>
      </c>
      <c r="C39" s="185"/>
      <c r="D39" s="185"/>
      <c r="E39" s="185"/>
    </row>
    <row r="40" spans="2:5" ht="28.5" customHeight="1" x14ac:dyDescent="0.3">
      <c r="B40" s="174" t="s">
        <v>120</v>
      </c>
      <c r="C40" s="174"/>
      <c r="D40" s="174"/>
      <c r="E40" s="174"/>
    </row>
    <row r="41" spans="2:5" ht="15.6" x14ac:dyDescent="0.3">
      <c r="B41" s="24"/>
      <c r="C41" s="24"/>
      <c r="D41" s="24"/>
      <c r="E41" s="25"/>
    </row>
    <row r="42" spans="2:5" ht="15.6" x14ac:dyDescent="0.3">
      <c r="B42" s="167" t="s">
        <v>41</v>
      </c>
      <c r="C42" s="167"/>
      <c r="D42" s="167"/>
      <c r="E42" s="167"/>
    </row>
    <row r="43" spans="2:5" ht="15.6" x14ac:dyDescent="0.3">
      <c r="B43" s="26"/>
      <c r="C43" s="24"/>
      <c r="D43" s="24"/>
      <c r="E43" s="25"/>
    </row>
    <row r="44" spans="2:5" ht="16.2" thickBot="1" x14ac:dyDescent="0.35">
      <c r="B44" s="167" t="s">
        <v>121</v>
      </c>
      <c r="C44" s="167"/>
      <c r="D44" s="167"/>
      <c r="E44" s="167"/>
    </row>
    <row r="45" spans="2:5" ht="15.6" x14ac:dyDescent="0.3">
      <c r="B45" s="46"/>
      <c r="C45" s="36"/>
      <c r="D45" s="36"/>
      <c r="E45" s="37" t="s">
        <v>217</v>
      </c>
    </row>
    <row r="46" spans="2:5" ht="15.6" x14ac:dyDescent="0.3">
      <c r="B46" s="101" t="s">
        <v>42</v>
      </c>
      <c r="C46" s="102" t="s">
        <v>43</v>
      </c>
      <c r="D46" s="102" t="s">
        <v>122</v>
      </c>
      <c r="E46" s="38" t="s">
        <v>23</v>
      </c>
    </row>
    <row r="47" spans="2:5" ht="15.6" x14ac:dyDescent="0.3">
      <c r="B47" s="39" t="s">
        <v>2</v>
      </c>
      <c r="C47" s="32" t="s">
        <v>39</v>
      </c>
      <c r="D47" s="33">
        <v>8.3299999999999999E-2</v>
      </c>
      <c r="E47" s="99"/>
    </row>
    <row r="48" spans="2:5" ht="15.6" x14ac:dyDescent="0.3">
      <c r="B48" s="39" t="s">
        <v>4</v>
      </c>
      <c r="C48" s="32" t="s">
        <v>44</v>
      </c>
      <c r="D48" s="33">
        <v>0.121</v>
      </c>
      <c r="E48" s="99"/>
    </row>
    <row r="49" spans="2:5" ht="15.6" x14ac:dyDescent="0.3">
      <c r="B49" s="180" t="s">
        <v>36</v>
      </c>
      <c r="C49" s="181"/>
      <c r="D49" s="34">
        <f>SUM(D47:D48)</f>
        <v>0.20429999999999998</v>
      </c>
      <c r="E49" s="47"/>
    </row>
    <row r="50" spans="2:5" ht="31.8" thickBot="1" x14ac:dyDescent="0.35">
      <c r="B50" s="42" t="s">
        <v>5</v>
      </c>
      <c r="C50" s="43" t="s">
        <v>123</v>
      </c>
      <c r="D50" s="48">
        <f>D49*D66</f>
        <v>7.5182399999999996E-2</v>
      </c>
      <c r="E50" s="100">
        <f>SUM(E47:E49)</f>
        <v>0</v>
      </c>
    </row>
    <row r="51" spans="2:5" ht="15.75" customHeight="1" x14ac:dyDescent="0.3">
      <c r="B51" s="182" t="s">
        <v>124</v>
      </c>
      <c r="C51" s="182"/>
      <c r="D51" s="182"/>
      <c r="E51" s="182"/>
    </row>
    <row r="52" spans="2:5" ht="15.75" customHeight="1" x14ac:dyDescent="0.3">
      <c r="B52" s="174" t="s">
        <v>125</v>
      </c>
      <c r="C52" s="174"/>
      <c r="D52" s="174"/>
      <c r="E52" s="174"/>
    </row>
    <row r="53" spans="2:5" ht="33" customHeight="1" x14ac:dyDescent="0.3">
      <c r="B53" s="174" t="s">
        <v>126</v>
      </c>
      <c r="C53" s="174"/>
      <c r="D53" s="174"/>
      <c r="E53" s="174"/>
    </row>
    <row r="54" spans="2:5" ht="15.6" x14ac:dyDescent="0.3">
      <c r="B54" s="24"/>
      <c r="C54" s="24"/>
      <c r="D54" s="24"/>
      <c r="E54" s="25"/>
    </row>
    <row r="55" spans="2:5" ht="16.5" customHeight="1" thickBot="1" x14ac:dyDescent="0.35">
      <c r="B55" s="172" t="s">
        <v>45</v>
      </c>
      <c r="C55" s="172"/>
      <c r="D55" s="172"/>
      <c r="E55" s="172"/>
    </row>
    <row r="56" spans="2:5" ht="15.6" x14ac:dyDescent="0.3">
      <c r="B56" s="175"/>
      <c r="C56" s="176"/>
      <c r="D56" s="177"/>
      <c r="E56" s="37" t="s">
        <v>217</v>
      </c>
    </row>
    <row r="57" spans="2:5" ht="31.2" x14ac:dyDescent="0.3">
      <c r="B57" s="101" t="s">
        <v>46</v>
      </c>
      <c r="C57" s="102" t="s">
        <v>47</v>
      </c>
      <c r="D57" s="102" t="s">
        <v>48</v>
      </c>
      <c r="E57" s="38" t="s">
        <v>23</v>
      </c>
    </row>
    <row r="58" spans="2:5" ht="15.75" customHeight="1" x14ac:dyDescent="0.3">
      <c r="B58" s="39" t="s">
        <v>2</v>
      </c>
      <c r="C58" s="32" t="s">
        <v>30</v>
      </c>
      <c r="D58" s="49">
        <v>0.2</v>
      </c>
      <c r="E58" s="178" t="s">
        <v>127</v>
      </c>
    </row>
    <row r="59" spans="2:5" ht="15.6" x14ac:dyDescent="0.3">
      <c r="B59" s="39" t="s">
        <v>4</v>
      </c>
      <c r="C59" s="32" t="s">
        <v>32</v>
      </c>
      <c r="D59" s="49">
        <v>2.5000000000000001E-2</v>
      </c>
      <c r="E59" s="178"/>
    </row>
    <row r="60" spans="2:5" ht="15.6" x14ac:dyDescent="0.3">
      <c r="B60" s="39" t="s">
        <v>5</v>
      </c>
      <c r="C60" s="32" t="s">
        <v>49</v>
      </c>
      <c r="D60" s="33">
        <v>0.03</v>
      </c>
      <c r="E60" s="178"/>
    </row>
    <row r="61" spans="2:5" ht="15.6" x14ac:dyDescent="0.3">
      <c r="B61" s="39" t="s">
        <v>6</v>
      </c>
      <c r="C61" s="32" t="s">
        <v>50</v>
      </c>
      <c r="D61" s="49">
        <v>1.4999999999999999E-2</v>
      </c>
      <c r="E61" s="178"/>
    </row>
    <row r="62" spans="2:5" ht="15.6" x14ac:dyDescent="0.3">
      <c r="B62" s="39" t="s">
        <v>24</v>
      </c>
      <c r="C62" s="32" t="s">
        <v>51</v>
      </c>
      <c r="D62" s="49">
        <v>0.01</v>
      </c>
      <c r="E62" s="178"/>
    </row>
    <row r="63" spans="2:5" ht="15.6" x14ac:dyDescent="0.3">
      <c r="B63" s="39" t="s">
        <v>25</v>
      </c>
      <c r="C63" s="32" t="s">
        <v>35</v>
      </c>
      <c r="D63" s="49">
        <v>6.0000000000000001E-3</v>
      </c>
      <c r="E63" s="178"/>
    </row>
    <row r="64" spans="2:5" ht="15.6" x14ac:dyDescent="0.3">
      <c r="B64" s="39" t="s">
        <v>26</v>
      </c>
      <c r="C64" s="32" t="s">
        <v>31</v>
      </c>
      <c r="D64" s="49">
        <v>2E-3</v>
      </c>
      <c r="E64" s="178"/>
    </row>
    <row r="65" spans="2:5" ht="15.6" x14ac:dyDescent="0.3">
      <c r="B65" s="39" t="s">
        <v>34</v>
      </c>
      <c r="C65" s="32" t="s">
        <v>33</v>
      </c>
      <c r="D65" s="49">
        <v>0.08</v>
      </c>
      <c r="E65" s="178"/>
    </row>
    <row r="66" spans="2:5" ht="31.5" customHeight="1" thickBot="1" x14ac:dyDescent="0.35">
      <c r="B66" s="170" t="s">
        <v>128</v>
      </c>
      <c r="C66" s="171"/>
      <c r="D66" s="50">
        <f>SUM(D58:D65)</f>
        <v>0.36800000000000005</v>
      </c>
      <c r="E66" s="179"/>
    </row>
    <row r="67" spans="2:5" ht="15.75" customHeight="1" x14ac:dyDescent="0.3">
      <c r="B67" s="173" t="s">
        <v>129</v>
      </c>
      <c r="C67" s="173"/>
      <c r="D67" s="173"/>
      <c r="E67" s="173"/>
    </row>
    <row r="68" spans="2:5" ht="15.6" x14ac:dyDescent="0.3">
      <c r="B68" s="24"/>
      <c r="C68" s="24"/>
      <c r="D68" s="24"/>
      <c r="E68" s="25"/>
    </row>
    <row r="69" spans="2:5" ht="16.2" thickBot="1" x14ac:dyDescent="0.35">
      <c r="B69" s="167" t="s">
        <v>52</v>
      </c>
      <c r="C69" s="167"/>
      <c r="D69" s="167"/>
      <c r="E69" s="167"/>
    </row>
    <row r="70" spans="2:5" ht="15.6" x14ac:dyDescent="0.3">
      <c r="B70" s="46"/>
      <c r="C70" s="36"/>
      <c r="D70" s="36"/>
      <c r="E70" s="37" t="s">
        <v>217</v>
      </c>
    </row>
    <row r="71" spans="2:5" ht="15.6" x14ac:dyDescent="0.3">
      <c r="B71" s="101" t="s">
        <v>53</v>
      </c>
      <c r="C71" s="102" t="s">
        <v>28</v>
      </c>
      <c r="D71" s="102"/>
      <c r="E71" s="38" t="s">
        <v>23</v>
      </c>
    </row>
    <row r="72" spans="2:5" ht="15.6" x14ac:dyDescent="0.3">
      <c r="B72" s="39" t="s">
        <v>2</v>
      </c>
      <c r="C72" s="32" t="s">
        <v>130</v>
      </c>
      <c r="D72" s="32"/>
      <c r="E72" s="51">
        <f>'Encarregado - Memória'!D15</f>
        <v>0</v>
      </c>
    </row>
    <row r="73" spans="2:5" ht="15.6" x14ac:dyDescent="0.3">
      <c r="B73" s="39" t="s">
        <v>4</v>
      </c>
      <c r="C73" s="32" t="s">
        <v>131</v>
      </c>
      <c r="D73" s="32"/>
      <c r="E73" s="99">
        <f>'Encarregado - Memória'!D29</f>
        <v>0</v>
      </c>
    </row>
    <row r="74" spans="2:5" ht="15.6" x14ac:dyDescent="0.3">
      <c r="B74" s="39" t="s">
        <v>5</v>
      </c>
      <c r="C74" s="32" t="s">
        <v>132</v>
      </c>
      <c r="D74" s="32"/>
      <c r="E74" s="99"/>
    </row>
    <row r="75" spans="2:5" ht="15.6" x14ac:dyDescent="0.3">
      <c r="B75" s="39" t="s">
        <v>6</v>
      </c>
      <c r="C75" s="32" t="s">
        <v>133</v>
      </c>
      <c r="D75" s="32"/>
      <c r="E75" s="99"/>
    </row>
    <row r="76" spans="2:5" ht="15.6" x14ac:dyDescent="0.3">
      <c r="B76" s="39" t="s">
        <v>24</v>
      </c>
      <c r="C76" s="32" t="s">
        <v>90</v>
      </c>
      <c r="D76" s="32"/>
      <c r="E76" s="99"/>
    </row>
    <row r="77" spans="2:5" ht="16.2" thickBot="1" x14ac:dyDescent="0.35">
      <c r="B77" s="170" t="s">
        <v>36</v>
      </c>
      <c r="C77" s="171"/>
      <c r="D77" s="50">
        <f>SUM(D72:D76)</f>
        <v>0</v>
      </c>
      <c r="E77" s="100">
        <f>SUM(E72:E76)</f>
        <v>0</v>
      </c>
    </row>
    <row r="78" spans="2:5" ht="15.75" customHeight="1" x14ac:dyDescent="0.3">
      <c r="B78" s="173" t="s">
        <v>134</v>
      </c>
      <c r="C78" s="173"/>
      <c r="D78" s="173"/>
      <c r="E78" s="173"/>
    </row>
    <row r="79" spans="2:5" ht="48" customHeight="1" x14ac:dyDescent="0.3">
      <c r="B79" s="173" t="s">
        <v>135</v>
      </c>
      <c r="C79" s="173"/>
      <c r="D79" s="173"/>
      <c r="E79" s="173"/>
    </row>
    <row r="80" spans="2:5" ht="15.6" x14ac:dyDescent="0.3">
      <c r="B80" s="24"/>
      <c r="C80" s="24"/>
      <c r="D80" s="24"/>
      <c r="E80" s="25"/>
    </row>
    <row r="81" spans="2:5" ht="16.2" thickBot="1" x14ac:dyDescent="0.35">
      <c r="B81" s="167" t="s">
        <v>54</v>
      </c>
      <c r="C81" s="167"/>
      <c r="D81" s="167"/>
      <c r="E81" s="167"/>
    </row>
    <row r="82" spans="2:5" ht="15.6" x14ac:dyDescent="0.3">
      <c r="B82" s="168"/>
      <c r="C82" s="169"/>
      <c r="D82" s="169"/>
      <c r="E82" s="37" t="s">
        <v>217</v>
      </c>
    </row>
    <row r="83" spans="2:5" ht="15.6" x14ac:dyDescent="0.3">
      <c r="B83" s="101">
        <v>2</v>
      </c>
      <c r="C83" s="102" t="s">
        <v>55</v>
      </c>
      <c r="D83" s="102"/>
      <c r="E83" s="38" t="s">
        <v>23</v>
      </c>
    </row>
    <row r="84" spans="2:5" ht="15.6" x14ac:dyDescent="0.3">
      <c r="B84" s="39" t="s">
        <v>42</v>
      </c>
      <c r="C84" s="32" t="s">
        <v>43</v>
      </c>
      <c r="D84" s="32"/>
      <c r="E84" s="99"/>
    </row>
    <row r="85" spans="2:5" ht="15" customHeight="1" x14ac:dyDescent="0.3">
      <c r="B85" s="39" t="s">
        <v>46</v>
      </c>
      <c r="C85" s="32" t="s">
        <v>136</v>
      </c>
      <c r="D85" s="32"/>
      <c r="E85" s="99"/>
    </row>
    <row r="86" spans="2:5" ht="15.6" x14ac:dyDescent="0.3">
      <c r="B86" s="39" t="s">
        <v>53</v>
      </c>
      <c r="C86" s="32" t="s">
        <v>28</v>
      </c>
      <c r="D86" s="32"/>
      <c r="E86" s="99"/>
    </row>
    <row r="87" spans="2:5" ht="16.2" thickBot="1" x14ac:dyDescent="0.35">
      <c r="B87" s="170" t="s">
        <v>36</v>
      </c>
      <c r="C87" s="171"/>
      <c r="D87" s="50">
        <f>SUM(D82:D86)</f>
        <v>0</v>
      </c>
      <c r="E87" s="100">
        <f>SUM(E84:E86)</f>
        <v>0</v>
      </c>
    </row>
    <row r="88" spans="2:5" ht="49.5" customHeight="1" x14ac:dyDescent="0.3">
      <c r="B88" s="173" t="s">
        <v>137</v>
      </c>
      <c r="C88" s="173"/>
      <c r="D88" s="173"/>
      <c r="E88" s="173"/>
    </row>
    <row r="89" spans="2:5" ht="15.6" x14ac:dyDescent="0.3">
      <c r="B89" s="173"/>
      <c r="C89" s="173"/>
      <c r="D89" s="173"/>
      <c r="E89" s="173"/>
    </row>
    <row r="90" spans="2:5" ht="16.2" thickBot="1" x14ac:dyDescent="0.35">
      <c r="B90" s="167" t="s">
        <v>56</v>
      </c>
      <c r="C90" s="167"/>
      <c r="D90" s="167"/>
      <c r="E90" s="167"/>
    </row>
    <row r="91" spans="2:5" ht="15.6" x14ac:dyDescent="0.3">
      <c r="B91" s="168"/>
      <c r="C91" s="169"/>
      <c r="D91" s="169"/>
      <c r="E91" s="37" t="s">
        <v>217</v>
      </c>
    </row>
    <row r="92" spans="2:5" ht="15.6" x14ac:dyDescent="0.3">
      <c r="B92" s="101">
        <v>3</v>
      </c>
      <c r="C92" s="102" t="s">
        <v>38</v>
      </c>
      <c r="D92" s="102" t="s">
        <v>122</v>
      </c>
      <c r="E92" s="38" t="s">
        <v>23</v>
      </c>
    </row>
    <row r="93" spans="2:5" ht="15.6" x14ac:dyDescent="0.3">
      <c r="B93" s="39" t="s">
        <v>2</v>
      </c>
      <c r="C93" s="53" t="s">
        <v>57</v>
      </c>
      <c r="D93" s="33">
        <v>1.8100000000000002E-2</v>
      </c>
      <c r="E93" s="99"/>
    </row>
    <row r="94" spans="2:5" ht="15.6" x14ac:dyDescent="0.3">
      <c r="B94" s="39" t="s">
        <v>4</v>
      </c>
      <c r="C94" s="53" t="s">
        <v>58</v>
      </c>
      <c r="D94" s="33">
        <v>1.4E-3</v>
      </c>
      <c r="E94" s="99"/>
    </row>
    <row r="95" spans="2:5" ht="15.6" x14ac:dyDescent="0.3">
      <c r="B95" s="39" t="s">
        <v>5</v>
      </c>
      <c r="C95" s="53" t="s">
        <v>59</v>
      </c>
      <c r="D95" s="33">
        <v>4.0500000000000001E-2</v>
      </c>
      <c r="E95" s="99"/>
    </row>
    <row r="96" spans="2:5" ht="15.6" x14ac:dyDescent="0.3">
      <c r="B96" s="39" t="s">
        <v>6</v>
      </c>
      <c r="C96" s="53" t="s">
        <v>60</v>
      </c>
      <c r="D96" s="33">
        <v>1.9E-3</v>
      </c>
      <c r="E96" s="99"/>
    </row>
    <row r="97" spans="2:5" ht="15.6" x14ac:dyDescent="0.3">
      <c r="B97" s="39" t="s">
        <v>24</v>
      </c>
      <c r="C97" s="53" t="s">
        <v>138</v>
      </c>
      <c r="D97" s="33">
        <f>D96*D66</f>
        <v>6.9920000000000008E-4</v>
      </c>
      <c r="E97" s="99"/>
    </row>
    <row r="98" spans="2:5" ht="15.6" x14ac:dyDescent="0.3">
      <c r="B98" s="39" t="s">
        <v>25</v>
      </c>
      <c r="C98" s="53" t="s">
        <v>61</v>
      </c>
      <c r="D98" s="33">
        <v>4.4999999999999997E-3</v>
      </c>
      <c r="E98" s="99"/>
    </row>
    <row r="99" spans="2:5" ht="16.2" thickBot="1" x14ac:dyDescent="0.35">
      <c r="B99" s="170" t="s">
        <v>36</v>
      </c>
      <c r="C99" s="171"/>
      <c r="D99" s="50">
        <f>SUM(D93:D98)</f>
        <v>6.7099199999999998E-2</v>
      </c>
      <c r="E99" s="100">
        <f>SUM(E93:E98)</f>
        <v>0</v>
      </c>
    </row>
    <row r="100" spans="2:5" ht="15.75" customHeight="1" x14ac:dyDescent="0.3">
      <c r="B100" s="173" t="s">
        <v>254</v>
      </c>
      <c r="C100" s="173"/>
      <c r="D100" s="173"/>
      <c r="E100" s="173"/>
    </row>
    <row r="101" spans="2:5" ht="15.6" x14ac:dyDescent="0.3">
      <c r="B101" s="24"/>
      <c r="C101" s="24"/>
      <c r="D101" s="24"/>
      <c r="E101" s="25"/>
    </row>
    <row r="102" spans="2:5" ht="15.6" x14ac:dyDescent="0.3">
      <c r="B102" s="167" t="s">
        <v>84</v>
      </c>
      <c r="C102" s="167"/>
      <c r="D102" s="167"/>
      <c r="E102" s="167"/>
    </row>
    <row r="103" spans="2:5" ht="15.6" x14ac:dyDescent="0.3">
      <c r="B103" s="24"/>
      <c r="C103" s="24"/>
      <c r="D103" s="24"/>
      <c r="E103" s="25"/>
    </row>
    <row r="104" spans="2:5" ht="16.2" thickBot="1" x14ac:dyDescent="0.35">
      <c r="B104" s="167" t="s">
        <v>139</v>
      </c>
      <c r="C104" s="167"/>
      <c r="D104" s="167"/>
      <c r="E104" s="167"/>
    </row>
    <row r="105" spans="2:5" ht="15.6" x14ac:dyDescent="0.3">
      <c r="B105" s="204"/>
      <c r="C105" s="205"/>
      <c r="D105" s="205"/>
      <c r="E105" s="37" t="s">
        <v>217</v>
      </c>
    </row>
    <row r="106" spans="2:5" ht="15.6" x14ac:dyDescent="0.3">
      <c r="B106" s="101" t="s">
        <v>29</v>
      </c>
      <c r="C106" s="102" t="s">
        <v>62</v>
      </c>
      <c r="D106" s="102" t="s">
        <v>122</v>
      </c>
      <c r="E106" s="38" t="s">
        <v>23</v>
      </c>
    </row>
    <row r="107" spans="2:5" ht="15.6" x14ac:dyDescent="0.3">
      <c r="B107" s="39" t="s">
        <v>2</v>
      </c>
      <c r="C107" s="32" t="s">
        <v>63</v>
      </c>
      <c r="D107" s="33">
        <v>9.4999999999999998E-3</v>
      </c>
      <c r="E107" s="99"/>
    </row>
    <row r="108" spans="2:5" ht="15.6" x14ac:dyDescent="0.3">
      <c r="B108" s="39" t="s">
        <v>4</v>
      </c>
      <c r="C108" s="32" t="s">
        <v>64</v>
      </c>
      <c r="D108" s="33">
        <v>4.1700000000000001E-2</v>
      </c>
      <c r="E108" s="99"/>
    </row>
    <row r="109" spans="2:5" ht="15.6" x14ac:dyDescent="0.3">
      <c r="B109" s="39" t="s">
        <v>5</v>
      </c>
      <c r="C109" s="32" t="s">
        <v>65</v>
      </c>
      <c r="D109" s="33">
        <v>1E-3</v>
      </c>
      <c r="E109" s="99"/>
    </row>
    <row r="110" spans="2:5" ht="15.6" x14ac:dyDescent="0.3">
      <c r="B110" s="39" t="s">
        <v>6</v>
      </c>
      <c r="C110" s="32" t="s">
        <v>66</v>
      </c>
      <c r="D110" s="33">
        <v>6.3E-3</v>
      </c>
      <c r="E110" s="99"/>
    </row>
    <row r="111" spans="2:5" ht="15.6" x14ac:dyDescent="0.3">
      <c r="B111" s="39" t="s">
        <v>24</v>
      </c>
      <c r="C111" s="32" t="s">
        <v>67</v>
      </c>
      <c r="D111" s="33">
        <v>2.0000000000000001E-4</v>
      </c>
      <c r="E111" s="99"/>
    </row>
    <row r="112" spans="2:5" ht="15.6" x14ac:dyDescent="0.3">
      <c r="B112" s="39" t="s">
        <v>25</v>
      </c>
      <c r="C112" s="32" t="s">
        <v>140</v>
      </c>
      <c r="D112" s="33">
        <v>0</v>
      </c>
      <c r="E112" s="99"/>
    </row>
    <row r="113" spans="2:5" ht="16.2" thickBot="1" x14ac:dyDescent="0.35">
      <c r="B113" s="170" t="s">
        <v>128</v>
      </c>
      <c r="C113" s="171"/>
      <c r="D113" s="50">
        <f>SUM(D107:D112)</f>
        <v>5.8700000000000002E-2</v>
      </c>
      <c r="E113" s="100">
        <f>SUM(E107:E112)</f>
        <v>0</v>
      </c>
    </row>
    <row r="114" spans="2:5" ht="15.75" customHeight="1" x14ac:dyDescent="0.3">
      <c r="B114" s="173" t="s">
        <v>141</v>
      </c>
      <c r="C114" s="173"/>
      <c r="D114" s="173"/>
      <c r="E114" s="173"/>
    </row>
    <row r="115" spans="2:5" ht="31.5" customHeight="1" x14ac:dyDescent="0.3">
      <c r="B115" s="173" t="s">
        <v>255</v>
      </c>
      <c r="C115" s="173"/>
      <c r="D115" s="173"/>
      <c r="E115" s="173"/>
    </row>
    <row r="116" spans="2:5" ht="15.6" x14ac:dyDescent="0.3">
      <c r="B116" s="24"/>
      <c r="C116" s="24"/>
      <c r="D116" s="24"/>
      <c r="E116" s="24"/>
    </row>
    <row r="117" spans="2:5" ht="16.2" thickBot="1" x14ac:dyDescent="0.35">
      <c r="B117" s="167" t="s">
        <v>68</v>
      </c>
      <c r="C117" s="167"/>
      <c r="D117" s="167"/>
      <c r="E117" s="167"/>
    </row>
    <row r="118" spans="2:5" ht="15.6" x14ac:dyDescent="0.3">
      <c r="B118" s="204"/>
      <c r="C118" s="205"/>
      <c r="D118" s="205"/>
      <c r="E118" s="37" t="s">
        <v>217</v>
      </c>
    </row>
    <row r="119" spans="2:5" ht="15.6" x14ac:dyDescent="0.3">
      <c r="B119" s="101" t="s">
        <v>37</v>
      </c>
      <c r="C119" s="102" t="s">
        <v>142</v>
      </c>
      <c r="D119" s="102"/>
      <c r="E119" s="38" t="s">
        <v>23</v>
      </c>
    </row>
    <row r="120" spans="2:5" ht="15.6" x14ac:dyDescent="0.3">
      <c r="B120" s="39" t="s">
        <v>2</v>
      </c>
      <c r="C120" s="32" t="s">
        <v>69</v>
      </c>
      <c r="D120" s="32"/>
      <c r="E120" s="99"/>
    </row>
    <row r="121" spans="2:5" ht="16.2" thickBot="1" x14ac:dyDescent="0.35">
      <c r="B121" s="170" t="s">
        <v>36</v>
      </c>
      <c r="C121" s="171"/>
      <c r="D121" s="121">
        <f>(D120)</f>
        <v>0</v>
      </c>
      <c r="E121" s="100">
        <f>E120</f>
        <v>0</v>
      </c>
    </row>
    <row r="122" spans="2:5" ht="15.6" x14ac:dyDescent="0.3">
      <c r="B122" s="24"/>
      <c r="C122" s="24"/>
      <c r="D122" s="24"/>
      <c r="E122" s="25"/>
    </row>
    <row r="123" spans="2:5" ht="15" customHeight="1" x14ac:dyDescent="0.3">
      <c r="B123" s="172" t="s">
        <v>70</v>
      </c>
      <c r="C123" s="172"/>
      <c r="D123" s="172"/>
      <c r="E123" s="172"/>
    </row>
    <row r="124" spans="2:5" ht="15.75" customHeight="1" thickBot="1" x14ac:dyDescent="0.35">
      <c r="B124" s="172"/>
      <c r="C124" s="172"/>
      <c r="D124" s="172"/>
      <c r="E124" s="172"/>
    </row>
    <row r="125" spans="2:5" ht="15.6" x14ac:dyDescent="0.3">
      <c r="B125" s="54">
        <v>4</v>
      </c>
      <c r="C125" s="55" t="s">
        <v>71</v>
      </c>
      <c r="D125" s="55"/>
      <c r="E125" s="56" t="s">
        <v>23</v>
      </c>
    </row>
    <row r="126" spans="2:5" ht="15.6" x14ac:dyDescent="0.3">
      <c r="B126" s="39" t="s">
        <v>29</v>
      </c>
      <c r="C126" s="32" t="s">
        <v>62</v>
      </c>
      <c r="D126" s="32"/>
      <c r="E126" s="99"/>
    </row>
    <row r="127" spans="2:5" ht="15.6" x14ac:dyDescent="0.3">
      <c r="B127" s="39" t="s">
        <v>37</v>
      </c>
      <c r="C127" s="32" t="s">
        <v>72</v>
      </c>
      <c r="D127" s="32"/>
      <c r="E127" s="99"/>
    </row>
    <row r="128" spans="2:5" ht="16.2" thickBot="1" x14ac:dyDescent="0.35">
      <c r="B128" s="170" t="s">
        <v>36</v>
      </c>
      <c r="C128" s="171"/>
      <c r="D128" s="121">
        <f>(D127)</f>
        <v>0</v>
      </c>
      <c r="E128" s="100">
        <f>SUM(E126:E127)</f>
        <v>0</v>
      </c>
    </row>
    <row r="129" spans="2:5" ht="15.6" x14ac:dyDescent="0.3">
      <c r="B129" s="24"/>
      <c r="C129" s="24"/>
      <c r="D129" s="24"/>
      <c r="E129" s="25"/>
    </row>
    <row r="130" spans="2:5" ht="16.2" thickBot="1" x14ac:dyDescent="0.35">
      <c r="B130" s="167" t="s">
        <v>73</v>
      </c>
      <c r="C130" s="167"/>
      <c r="D130" s="167"/>
      <c r="E130" s="167"/>
    </row>
    <row r="131" spans="2:5" ht="15.6" x14ac:dyDescent="0.3">
      <c r="B131" s="168"/>
      <c r="C131" s="169"/>
      <c r="D131" s="169"/>
      <c r="E131" s="37" t="s">
        <v>217</v>
      </c>
    </row>
    <row r="132" spans="2:5" ht="15.6" x14ac:dyDescent="0.3">
      <c r="B132" s="101">
        <v>5</v>
      </c>
      <c r="C132" s="57" t="s">
        <v>74</v>
      </c>
      <c r="D132" s="57" t="s">
        <v>122</v>
      </c>
      <c r="E132" s="38" t="s">
        <v>23</v>
      </c>
    </row>
    <row r="133" spans="2:5" ht="16.8" x14ac:dyDescent="0.3">
      <c r="B133" s="39" t="s">
        <v>2</v>
      </c>
      <c r="C133" s="32" t="s">
        <v>75</v>
      </c>
      <c r="D133" s="45"/>
      <c r="E133" s="58">
        <f>'Encarregado de Turma - Uniforme'!H12</f>
        <v>0</v>
      </c>
    </row>
    <row r="134" spans="2:5" ht="15.6" x14ac:dyDescent="0.3">
      <c r="B134" s="39" t="s">
        <v>4</v>
      </c>
      <c r="C134" s="32" t="s">
        <v>143</v>
      </c>
      <c r="D134" s="45"/>
      <c r="E134" s="99"/>
    </row>
    <row r="135" spans="2:5" ht="15.6" x14ac:dyDescent="0.3">
      <c r="B135" s="39" t="s">
        <v>5</v>
      </c>
      <c r="C135" s="32" t="s">
        <v>144</v>
      </c>
      <c r="D135" s="45"/>
      <c r="E135" s="99">
        <f>'Ponto Eletrônico'!K4</f>
        <v>0</v>
      </c>
    </row>
    <row r="136" spans="2:5" ht="15.6" x14ac:dyDescent="0.3">
      <c r="B136" s="39" t="s">
        <v>6</v>
      </c>
      <c r="C136" s="32" t="s">
        <v>27</v>
      </c>
      <c r="D136" s="45"/>
      <c r="E136" s="99"/>
    </row>
    <row r="137" spans="2:5" ht="16.2" thickBot="1" x14ac:dyDescent="0.35">
      <c r="B137" s="170" t="s">
        <v>128</v>
      </c>
      <c r="C137" s="171"/>
      <c r="D137" s="121">
        <f>SUM(D133:D136)</f>
        <v>0</v>
      </c>
      <c r="E137" s="52">
        <f>SUM(E133:E136)</f>
        <v>0</v>
      </c>
    </row>
    <row r="138" spans="2:5" ht="15.6" x14ac:dyDescent="0.3">
      <c r="B138" s="24" t="s">
        <v>145</v>
      </c>
      <c r="C138" s="24"/>
      <c r="D138" s="24"/>
      <c r="E138" s="25"/>
    </row>
    <row r="139" spans="2:5" ht="15.6" x14ac:dyDescent="0.3">
      <c r="B139" s="24"/>
      <c r="C139" s="24"/>
      <c r="D139" s="24"/>
      <c r="E139" s="25"/>
    </row>
    <row r="140" spans="2:5" ht="16.2" thickBot="1" x14ac:dyDescent="0.35">
      <c r="B140" s="167" t="s">
        <v>76</v>
      </c>
      <c r="C140" s="167"/>
      <c r="D140" s="167"/>
      <c r="E140" s="167"/>
    </row>
    <row r="141" spans="2:5" ht="15.6" x14ac:dyDescent="0.3">
      <c r="B141" s="168"/>
      <c r="C141" s="169"/>
      <c r="D141" s="169"/>
      <c r="E141" s="37" t="s">
        <v>217</v>
      </c>
    </row>
    <row r="142" spans="2:5" ht="15.6" x14ac:dyDescent="0.3">
      <c r="B142" s="101">
        <v>6</v>
      </c>
      <c r="C142" s="57" t="s">
        <v>77</v>
      </c>
      <c r="D142" s="57" t="s">
        <v>122</v>
      </c>
      <c r="E142" s="38" t="s">
        <v>23</v>
      </c>
    </row>
    <row r="143" spans="2:5" ht="15.6" x14ac:dyDescent="0.3">
      <c r="B143" s="39" t="s">
        <v>2</v>
      </c>
      <c r="C143" s="32" t="s">
        <v>78</v>
      </c>
      <c r="D143" s="33"/>
      <c r="E143" s="99"/>
    </row>
    <row r="144" spans="2:5" ht="15.6" x14ac:dyDescent="0.3">
      <c r="B144" s="39" t="s">
        <v>4</v>
      </c>
      <c r="C144" s="32" t="s">
        <v>79</v>
      </c>
      <c r="D144" s="33"/>
      <c r="E144" s="99"/>
    </row>
    <row r="145" spans="2:5" ht="15.6" x14ac:dyDescent="0.3">
      <c r="B145" s="39" t="s">
        <v>5</v>
      </c>
      <c r="C145" s="32" t="s">
        <v>80</v>
      </c>
      <c r="D145" s="33">
        <f>D146+D147+D148</f>
        <v>0</v>
      </c>
      <c r="E145" s="99"/>
    </row>
    <row r="146" spans="2:5" ht="15.6" x14ac:dyDescent="0.3">
      <c r="B146" s="39"/>
      <c r="C146" s="32" t="s">
        <v>146</v>
      </c>
      <c r="D146" s="33"/>
      <c r="E146" s="99"/>
    </row>
    <row r="147" spans="2:5" ht="15.6" x14ac:dyDescent="0.3">
      <c r="B147" s="39"/>
      <c r="C147" s="32" t="s">
        <v>147</v>
      </c>
      <c r="D147" s="33"/>
      <c r="E147" s="99"/>
    </row>
    <row r="148" spans="2:5" ht="15.6" x14ac:dyDescent="0.3">
      <c r="B148" s="39"/>
      <c r="C148" s="32" t="s">
        <v>88</v>
      </c>
      <c r="D148" s="33"/>
      <c r="E148" s="99"/>
    </row>
    <row r="149" spans="2:5" ht="16.2" thickBot="1" x14ac:dyDescent="0.35">
      <c r="B149" s="170" t="s">
        <v>128</v>
      </c>
      <c r="C149" s="171"/>
      <c r="D149" s="50">
        <f>D143+D144+D145</f>
        <v>0</v>
      </c>
      <c r="E149" s="52">
        <f>SUM(E143:E148)</f>
        <v>0</v>
      </c>
    </row>
    <row r="150" spans="2:5" ht="15.75" customHeight="1" x14ac:dyDescent="0.3">
      <c r="B150" s="173" t="s">
        <v>148</v>
      </c>
      <c r="C150" s="173"/>
      <c r="D150" s="173"/>
      <c r="E150" s="173"/>
    </row>
    <row r="151" spans="2:5" ht="15.6" x14ac:dyDescent="0.3">
      <c r="B151" s="24"/>
      <c r="C151" s="24"/>
      <c r="D151" s="24"/>
      <c r="E151" s="25"/>
    </row>
    <row r="152" spans="2:5" ht="16.2" thickBot="1" x14ac:dyDescent="0.35">
      <c r="B152" s="167" t="s">
        <v>81</v>
      </c>
      <c r="C152" s="167"/>
      <c r="D152" s="167"/>
      <c r="E152" s="167"/>
    </row>
    <row r="153" spans="2:5" ht="15.6" x14ac:dyDescent="0.3">
      <c r="B153" s="168"/>
      <c r="C153" s="169"/>
      <c r="D153" s="169"/>
      <c r="E153" s="37" t="s">
        <v>217</v>
      </c>
    </row>
    <row r="154" spans="2:5" ht="15.6" x14ac:dyDescent="0.3">
      <c r="B154" s="101"/>
      <c r="C154" s="102" t="s">
        <v>149</v>
      </c>
      <c r="D154" s="57" t="s">
        <v>122</v>
      </c>
      <c r="E154" s="38" t="s">
        <v>23</v>
      </c>
    </row>
    <row r="155" spans="2:5" ht="15.6" x14ac:dyDescent="0.3">
      <c r="B155" s="101" t="s">
        <v>2</v>
      </c>
      <c r="C155" s="32" t="s">
        <v>82</v>
      </c>
      <c r="D155" s="32"/>
      <c r="E155" s="99"/>
    </row>
    <row r="156" spans="2:5" ht="15.6" x14ac:dyDescent="0.3">
      <c r="B156" s="101" t="s">
        <v>4</v>
      </c>
      <c r="C156" s="32" t="s">
        <v>41</v>
      </c>
      <c r="D156" s="32"/>
      <c r="E156" s="99"/>
    </row>
    <row r="157" spans="2:5" ht="15.6" x14ac:dyDescent="0.3">
      <c r="B157" s="101" t="s">
        <v>5</v>
      </c>
      <c r="C157" s="32" t="s">
        <v>83</v>
      </c>
      <c r="D157" s="32"/>
      <c r="E157" s="99"/>
    </row>
    <row r="158" spans="2:5" ht="15.6" x14ac:dyDescent="0.3">
      <c r="B158" s="101" t="s">
        <v>6</v>
      </c>
      <c r="C158" s="32" t="s">
        <v>84</v>
      </c>
      <c r="D158" s="32"/>
      <c r="E158" s="99"/>
    </row>
    <row r="159" spans="2:5" ht="15.6" x14ac:dyDescent="0.3">
      <c r="B159" s="101" t="s">
        <v>24</v>
      </c>
      <c r="C159" s="32" t="s">
        <v>73</v>
      </c>
      <c r="D159" s="32"/>
      <c r="E159" s="99"/>
    </row>
    <row r="160" spans="2:5" ht="15.75" customHeight="1" thickBot="1" x14ac:dyDescent="0.35">
      <c r="B160" s="180" t="s">
        <v>85</v>
      </c>
      <c r="C160" s="181"/>
      <c r="D160" s="102"/>
      <c r="E160" s="52">
        <f>SUM(E154:E159)</f>
        <v>0</v>
      </c>
    </row>
    <row r="161" spans="2:5" ht="16.2" thickBot="1" x14ac:dyDescent="0.35">
      <c r="B161" s="101" t="s">
        <v>25</v>
      </c>
      <c r="C161" s="32" t="s">
        <v>150</v>
      </c>
      <c r="D161" s="50">
        <f>D149</f>
        <v>0</v>
      </c>
      <c r="E161" s="52">
        <f>E149</f>
        <v>0</v>
      </c>
    </row>
    <row r="162" spans="2:5" ht="16.5" customHeight="1" thickBot="1" x14ac:dyDescent="0.35">
      <c r="B162" s="201" t="s">
        <v>151</v>
      </c>
      <c r="C162" s="202"/>
      <c r="D162" s="203"/>
      <c r="E162" s="59">
        <f>E160+E161</f>
        <v>0</v>
      </c>
    </row>
  </sheetData>
  <mergeCells count="72">
    <mergeCell ref="B1:E1"/>
    <mergeCell ref="B150:E150"/>
    <mergeCell ref="B152:E152"/>
    <mergeCell ref="B153:D153"/>
    <mergeCell ref="B160:C160"/>
    <mergeCell ref="B53:E53"/>
    <mergeCell ref="B55:E55"/>
    <mergeCell ref="B114:E114"/>
    <mergeCell ref="B87:C87"/>
    <mergeCell ref="B88:E88"/>
    <mergeCell ref="B89:E89"/>
    <mergeCell ref="B90:E90"/>
    <mergeCell ref="B91:D91"/>
    <mergeCell ref="B99:C99"/>
    <mergeCell ref="B100:E100"/>
    <mergeCell ref="B102:E102"/>
    <mergeCell ref="B162:D162"/>
    <mergeCell ref="B149:C149"/>
    <mergeCell ref="B115:E115"/>
    <mergeCell ref="B117:E117"/>
    <mergeCell ref="B118:D118"/>
    <mergeCell ref="B121:C121"/>
    <mergeCell ref="B123:E124"/>
    <mergeCell ref="B128:C128"/>
    <mergeCell ref="B130:E130"/>
    <mergeCell ref="B131:D131"/>
    <mergeCell ref="B137:C137"/>
    <mergeCell ref="B140:E140"/>
    <mergeCell ref="B141:D141"/>
    <mergeCell ref="B104:E104"/>
    <mergeCell ref="B105:D105"/>
    <mergeCell ref="B113:C113"/>
    <mergeCell ref="B82:D82"/>
    <mergeCell ref="B78:E78"/>
    <mergeCell ref="B81:E81"/>
    <mergeCell ref="B18:C18"/>
    <mergeCell ref="B19:C19"/>
    <mergeCell ref="B21:E21"/>
    <mergeCell ref="B56:D56"/>
    <mergeCell ref="C23:D23"/>
    <mergeCell ref="C24:D24"/>
    <mergeCell ref="C25:D25"/>
    <mergeCell ref="C26:D26"/>
    <mergeCell ref="B28:E28"/>
    <mergeCell ref="B37:C37"/>
    <mergeCell ref="B39:E39"/>
    <mergeCell ref="B40:E40"/>
    <mergeCell ref="B42:E42"/>
    <mergeCell ref="B49:C49"/>
    <mergeCell ref="B51:E51"/>
    <mergeCell ref="B52:E52"/>
    <mergeCell ref="B44:E44"/>
    <mergeCell ref="B3:E3"/>
    <mergeCell ref="B4:E4"/>
    <mergeCell ref="C6:E6"/>
    <mergeCell ref="B77:C77"/>
    <mergeCell ref="C22:D22"/>
    <mergeCell ref="C7:E7"/>
    <mergeCell ref="C8:E8"/>
    <mergeCell ref="B9:C9"/>
    <mergeCell ref="B10:E10"/>
    <mergeCell ref="D11:E11"/>
    <mergeCell ref="D12:E12"/>
    <mergeCell ref="D13:E13"/>
    <mergeCell ref="D14:E14"/>
    <mergeCell ref="D15:E15"/>
    <mergeCell ref="B17:E17"/>
    <mergeCell ref="E58:E66"/>
    <mergeCell ref="B66:C66"/>
    <mergeCell ref="B67:E67"/>
    <mergeCell ref="B69:E69"/>
    <mergeCell ref="B79:E79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E2211-A6AE-4341-ADCD-C32C8620C6B9}">
  <dimension ref="A1:I40"/>
  <sheetViews>
    <sheetView topLeftCell="A23" workbookViewId="0">
      <selection activeCell="A45" sqref="A45"/>
    </sheetView>
  </sheetViews>
  <sheetFormatPr defaultRowHeight="14.4" x14ac:dyDescent="0.3"/>
  <cols>
    <col min="1" max="1" width="21" bestFit="1" customWidth="1"/>
    <col min="2" max="2" width="16.6640625" bestFit="1" customWidth="1"/>
    <col min="3" max="3" width="18.5546875" bestFit="1" customWidth="1"/>
    <col min="4" max="5" width="15.6640625" bestFit="1" customWidth="1"/>
    <col min="6" max="6" width="18.88671875" bestFit="1" customWidth="1"/>
    <col min="7" max="7" width="10.6640625" customWidth="1"/>
  </cols>
  <sheetData>
    <row r="1" spans="1:9" ht="31.5" customHeight="1" x14ac:dyDescent="0.3">
      <c r="A1" s="229" t="s">
        <v>256</v>
      </c>
      <c r="B1" s="230"/>
      <c r="C1" s="230"/>
      <c r="D1" s="230"/>
      <c r="E1" s="230"/>
      <c r="F1" s="230"/>
      <c r="G1" s="230"/>
      <c r="H1" s="230"/>
      <c r="I1" s="230"/>
    </row>
    <row r="2" spans="1:9" ht="15.6" x14ac:dyDescent="0.3">
      <c r="A2" s="122"/>
      <c r="B2" s="122"/>
      <c r="C2" s="122"/>
      <c r="D2" s="122"/>
      <c r="E2" s="122"/>
      <c r="F2" s="122"/>
      <c r="G2" s="122"/>
      <c r="H2" s="122"/>
      <c r="I2" s="122"/>
    </row>
    <row r="3" spans="1:9" ht="15.75" customHeight="1" x14ac:dyDescent="0.3">
      <c r="A3" s="228" t="s">
        <v>283</v>
      </c>
      <c r="B3" s="228"/>
      <c r="C3" s="228"/>
      <c r="D3" s="228"/>
      <c r="E3" s="228"/>
      <c r="F3" s="228"/>
      <c r="G3" s="228"/>
      <c r="H3" s="123"/>
      <c r="I3" s="124"/>
    </row>
    <row r="4" spans="1:9" ht="16.2" thickBot="1" x14ac:dyDescent="0.35">
      <c r="A4" s="124"/>
      <c r="B4" s="124"/>
      <c r="C4" s="124"/>
      <c r="D4" s="124"/>
      <c r="E4" s="124"/>
      <c r="F4" s="124"/>
      <c r="G4" s="124"/>
      <c r="H4" s="124"/>
      <c r="I4" s="124"/>
    </row>
    <row r="5" spans="1:9" ht="16.2" thickBot="1" x14ac:dyDescent="0.35">
      <c r="A5" s="225" t="s">
        <v>257</v>
      </c>
      <c r="B5" s="226"/>
      <c r="C5" s="226"/>
      <c r="D5" s="226"/>
      <c r="E5" s="226"/>
      <c r="F5" s="124"/>
      <c r="G5" s="124"/>
      <c r="H5" s="124"/>
      <c r="I5" s="124"/>
    </row>
    <row r="6" spans="1:9" ht="47.4" thickBot="1" x14ac:dyDescent="0.35">
      <c r="A6" s="125" t="s">
        <v>258</v>
      </c>
      <c r="B6" s="126" t="s">
        <v>259</v>
      </c>
      <c r="C6" s="126" t="s">
        <v>260</v>
      </c>
      <c r="D6" s="127" t="s">
        <v>261</v>
      </c>
      <c r="E6" s="128" t="s">
        <v>262</v>
      </c>
      <c r="F6" s="124"/>
      <c r="G6" s="124"/>
      <c r="H6" s="124"/>
      <c r="I6" s="124"/>
    </row>
    <row r="7" spans="1:9" ht="16.2" thickBot="1" x14ac:dyDescent="0.35">
      <c r="A7" s="129" t="s">
        <v>217</v>
      </c>
      <c r="B7" s="140"/>
      <c r="C7" s="140"/>
      <c r="D7" s="140"/>
      <c r="E7" s="141">
        <f>B7*C7*D7</f>
        <v>0</v>
      </c>
      <c r="F7" s="123"/>
      <c r="G7" s="124"/>
      <c r="H7" s="124"/>
      <c r="I7" s="124"/>
    </row>
    <row r="8" spans="1:9" ht="16.2" thickBot="1" x14ac:dyDescent="0.35">
      <c r="A8" s="124"/>
      <c r="B8" s="124"/>
      <c r="C8" s="124"/>
      <c r="D8" s="124"/>
      <c r="E8" s="124"/>
      <c r="F8" s="124"/>
      <c r="G8" s="124"/>
      <c r="H8" s="124"/>
      <c r="I8" s="124"/>
    </row>
    <row r="9" spans="1:9" ht="16.2" thickBot="1" x14ac:dyDescent="0.35">
      <c r="A9" s="225" t="s">
        <v>263</v>
      </c>
      <c r="B9" s="226"/>
      <c r="C9" s="226"/>
      <c r="D9" s="226"/>
      <c r="E9" s="226"/>
      <c r="F9" s="124"/>
      <c r="G9" s="124"/>
      <c r="H9" s="124"/>
      <c r="I9" s="124"/>
    </row>
    <row r="10" spans="1:9" ht="16.2" thickBot="1" x14ac:dyDescent="0.35">
      <c r="A10" s="125" t="s">
        <v>258</v>
      </c>
      <c r="B10" s="126" t="s">
        <v>264</v>
      </c>
      <c r="C10" s="126" t="s">
        <v>265</v>
      </c>
      <c r="D10" s="126" t="s">
        <v>122</v>
      </c>
      <c r="E10" s="128" t="s">
        <v>266</v>
      </c>
      <c r="F10" s="124"/>
      <c r="G10" s="124"/>
      <c r="H10" s="124"/>
      <c r="I10" s="124"/>
    </row>
    <row r="11" spans="1:9" ht="16.2" thickBot="1" x14ac:dyDescent="0.35">
      <c r="A11" s="129" t="s">
        <v>217</v>
      </c>
      <c r="B11" s="140"/>
      <c r="C11" s="132">
        <v>1</v>
      </c>
      <c r="D11" s="132">
        <v>0.06</v>
      </c>
      <c r="E11" s="141">
        <f>B11*C11*D11</f>
        <v>0</v>
      </c>
      <c r="F11" s="123"/>
      <c r="G11" s="124"/>
      <c r="H11" s="124"/>
      <c r="I11" s="124"/>
    </row>
    <row r="12" spans="1:9" ht="16.2" thickBot="1" x14ac:dyDescent="0.35">
      <c r="A12" s="124"/>
      <c r="B12" s="124"/>
      <c r="C12" s="124"/>
      <c r="D12" s="124"/>
      <c r="E12" s="124"/>
      <c r="F12" s="124"/>
      <c r="G12" s="124"/>
      <c r="H12" s="124"/>
      <c r="I12" s="124"/>
    </row>
    <row r="13" spans="1:9" ht="16.2" thickBot="1" x14ac:dyDescent="0.35">
      <c r="A13" s="225" t="s">
        <v>267</v>
      </c>
      <c r="B13" s="226"/>
      <c r="C13" s="226"/>
      <c r="D13" s="227"/>
      <c r="E13" s="124"/>
      <c r="F13" s="124"/>
      <c r="G13" s="124"/>
      <c r="H13" s="124"/>
      <c r="I13" s="124"/>
    </row>
    <row r="14" spans="1:9" ht="16.2" thickBot="1" x14ac:dyDescent="0.35">
      <c r="A14" s="125" t="s">
        <v>258</v>
      </c>
      <c r="B14" s="126" t="s">
        <v>262</v>
      </c>
      <c r="C14" s="126" t="s">
        <v>268</v>
      </c>
      <c r="D14" s="128" t="s">
        <v>269</v>
      </c>
      <c r="E14" s="124"/>
      <c r="F14" s="124"/>
      <c r="G14" s="124"/>
      <c r="H14" s="124"/>
      <c r="I14" s="124"/>
    </row>
    <row r="15" spans="1:9" ht="16.2" thickBot="1" x14ac:dyDescent="0.35">
      <c r="A15" s="129" t="s">
        <v>217</v>
      </c>
      <c r="B15" s="142">
        <f>E7</f>
        <v>0</v>
      </c>
      <c r="C15" s="142">
        <f>E11</f>
        <v>0</v>
      </c>
      <c r="D15" s="143">
        <f>B15-C15</f>
        <v>0</v>
      </c>
      <c r="E15" s="124"/>
      <c r="F15" s="124"/>
      <c r="G15" s="124"/>
      <c r="H15" s="124"/>
      <c r="I15" s="124"/>
    </row>
    <row r="16" spans="1:9" ht="15.6" x14ac:dyDescent="0.3">
      <c r="A16" s="124"/>
      <c r="B16" s="124"/>
      <c r="C16" s="124"/>
      <c r="D16" s="124"/>
      <c r="E16" s="124"/>
      <c r="F16" s="124"/>
      <c r="G16" s="124"/>
      <c r="H16" s="124"/>
      <c r="I16" s="124"/>
    </row>
    <row r="17" spans="1:9" ht="15.75" customHeight="1" x14ac:dyDescent="0.3">
      <c r="A17" s="228" t="s">
        <v>270</v>
      </c>
      <c r="B17" s="228"/>
      <c r="C17" s="228"/>
      <c r="D17" s="228"/>
      <c r="E17" s="228"/>
      <c r="F17" s="228"/>
      <c r="G17" s="228"/>
      <c r="H17" s="123"/>
      <c r="I17" s="124"/>
    </row>
    <row r="18" spans="1:9" ht="16.2" thickBot="1" x14ac:dyDescent="0.35">
      <c r="A18" s="124"/>
      <c r="B18" s="124"/>
      <c r="C18" s="124"/>
      <c r="D18" s="124"/>
      <c r="E18" s="124"/>
      <c r="F18" s="124"/>
      <c r="G18" s="124"/>
      <c r="H18" s="124"/>
      <c r="I18" s="124"/>
    </row>
    <row r="19" spans="1:9" ht="16.2" thickBot="1" x14ac:dyDescent="0.35">
      <c r="A19" s="225" t="s">
        <v>270</v>
      </c>
      <c r="B19" s="226"/>
      <c r="C19" s="226"/>
      <c r="D19" s="227"/>
      <c r="E19" s="124"/>
      <c r="F19" s="124"/>
      <c r="G19" s="124"/>
      <c r="H19" s="124"/>
      <c r="I19" s="124"/>
    </row>
    <row r="20" spans="1:9" ht="31.8" thickBot="1" x14ac:dyDescent="0.35">
      <c r="A20" s="133" t="s">
        <v>258</v>
      </c>
      <c r="B20" s="134" t="s">
        <v>271</v>
      </c>
      <c r="C20" s="135" t="s">
        <v>261</v>
      </c>
      <c r="D20" s="136" t="s">
        <v>272</v>
      </c>
      <c r="E20" s="124"/>
      <c r="F20" s="124"/>
      <c r="G20" s="124"/>
      <c r="H20" s="124"/>
      <c r="I20" s="124"/>
    </row>
    <row r="21" spans="1:9" ht="16.2" thickBot="1" x14ac:dyDescent="0.35">
      <c r="A21" s="129" t="s">
        <v>217</v>
      </c>
      <c r="B21" s="140"/>
      <c r="C21" s="130"/>
      <c r="D21" s="141">
        <f>B21*C21</f>
        <v>0</v>
      </c>
      <c r="E21" s="124"/>
      <c r="F21" s="124"/>
      <c r="G21" s="124"/>
      <c r="H21" s="124"/>
      <c r="I21" s="124"/>
    </row>
    <row r="22" spans="1:9" ht="16.2" thickBot="1" x14ac:dyDescent="0.35">
      <c r="A22" s="124"/>
      <c r="B22" s="124"/>
      <c r="C22" s="124"/>
      <c r="D22" s="124"/>
      <c r="E22" s="124"/>
      <c r="F22" s="124"/>
      <c r="G22" s="124"/>
      <c r="H22" s="124"/>
      <c r="I22" s="124"/>
    </row>
    <row r="23" spans="1:9" ht="16.2" thickBot="1" x14ac:dyDescent="0.35">
      <c r="A23" s="225" t="s">
        <v>273</v>
      </c>
      <c r="B23" s="226"/>
      <c r="C23" s="226"/>
      <c r="D23" s="226"/>
      <c r="E23" s="124"/>
      <c r="F23" s="124"/>
      <c r="G23" s="124"/>
      <c r="H23" s="124"/>
      <c r="I23" s="124"/>
    </row>
    <row r="24" spans="1:9" ht="16.2" thickBot="1" x14ac:dyDescent="0.35">
      <c r="A24" s="125" t="s">
        <v>258</v>
      </c>
      <c r="B24" s="126" t="s">
        <v>264</v>
      </c>
      <c r="C24" s="126" t="s">
        <v>274</v>
      </c>
      <c r="D24" s="128" t="s">
        <v>266</v>
      </c>
      <c r="E24" s="124"/>
      <c r="F24" s="124"/>
      <c r="G24" s="124"/>
      <c r="H24" s="124"/>
      <c r="I24" s="124"/>
    </row>
    <row r="25" spans="1:9" ht="16.2" thickBot="1" x14ac:dyDescent="0.35">
      <c r="A25" s="129" t="s">
        <v>217</v>
      </c>
      <c r="B25" s="130"/>
      <c r="C25" s="130"/>
      <c r="D25" s="131"/>
      <c r="E25" s="124"/>
      <c r="F25" s="124"/>
      <c r="G25" s="124"/>
      <c r="H25" s="124"/>
      <c r="I25" s="124"/>
    </row>
    <row r="26" spans="1:9" ht="16.2" thickBot="1" x14ac:dyDescent="0.35">
      <c r="A26" s="124"/>
      <c r="B26" s="124"/>
      <c r="C26" s="124"/>
      <c r="D26" s="124"/>
      <c r="E26" s="124"/>
      <c r="F26" s="124"/>
      <c r="G26" s="124"/>
      <c r="H26" s="124"/>
      <c r="I26" s="124"/>
    </row>
    <row r="27" spans="1:9" ht="16.2" thickBot="1" x14ac:dyDescent="0.35">
      <c r="A27" s="225" t="s">
        <v>275</v>
      </c>
      <c r="B27" s="226"/>
      <c r="C27" s="226"/>
      <c r="D27" s="226"/>
      <c r="E27" s="124"/>
      <c r="F27" s="124"/>
      <c r="G27" s="124"/>
      <c r="H27" s="124"/>
      <c r="I27" s="124"/>
    </row>
    <row r="28" spans="1:9" ht="16.2" thickBot="1" x14ac:dyDescent="0.35">
      <c r="A28" s="125" t="s">
        <v>258</v>
      </c>
      <c r="B28" s="126" t="s">
        <v>262</v>
      </c>
      <c r="C28" s="126" t="s">
        <v>266</v>
      </c>
      <c r="D28" s="128" t="s">
        <v>269</v>
      </c>
      <c r="E28" s="124"/>
      <c r="F28" s="124"/>
      <c r="G28" s="124"/>
      <c r="H28" s="124"/>
      <c r="I28" s="124"/>
    </row>
    <row r="29" spans="1:9" ht="16.2" thickBot="1" x14ac:dyDescent="0.35">
      <c r="A29" s="129" t="s">
        <v>217</v>
      </c>
      <c r="B29" s="142">
        <f>D21</f>
        <v>0</v>
      </c>
      <c r="C29" s="130">
        <f>D25</f>
        <v>0</v>
      </c>
      <c r="D29" s="143">
        <f>B29-C29</f>
        <v>0</v>
      </c>
      <c r="E29" s="124"/>
      <c r="F29" s="124"/>
      <c r="G29" s="124"/>
      <c r="H29" s="124"/>
      <c r="I29" s="124"/>
    </row>
    <row r="30" spans="1:9" ht="15.6" x14ac:dyDescent="0.3">
      <c r="A30" s="124"/>
      <c r="B30" s="124"/>
      <c r="C30" s="124"/>
      <c r="D30" s="124"/>
      <c r="E30" s="124"/>
      <c r="F30" s="124"/>
      <c r="G30" s="124"/>
      <c r="H30" s="124"/>
      <c r="I30" s="124"/>
    </row>
    <row r="31" spans="1:9" ht="15.6" x14ac:dyDescent="0.3">
      <c r="A31" s="124"/>
      <c r="B31" s="124"/>
      <c r="C31" s="124"/>
      <c r="D31" s="124"/>
      <c r="E31" s="124"/>
      <c r="F31" s="124"/>
      <c r="G31" s="124"/>
      <c r="H31" s="124"/>
      <c r="I31" s="124"/>
    </row>
    <row r="32" spans="1:9" ht="15.75" customHeight="1" x14ac:dyDescent="0.3">
      <c r="A32" s="228" t="s">
        <v>276</v>
      </c>
      <c r="B32" s="228"/>
      <c r="C32" s="228"/>
      <c r="D32" s="228"/>
      <c r="E32" s="228"/>
      <c r="F32" s="228"/>
      <c r="G32" s="228"/>
      <c r="H32" s="228"/>
      <c r="I32" s="228"/>
    </row>
    <row r="33" spans="1:9" ht="16.2" thickBot="1" x14ac:dyDescent="0.35">
      <c r="A33" s="124"/>
      <c r="B33" s="124"/>
      <c r="C33" s="124"/>
      <c r="D33" s="124"/>
      <c r="E33" s="124"/>
      <c r="F33" s="124"/>
      <c r="G33" s="124"/>
      <c r="H33" s="124"/>
      <c r="I33" s="124"/>
    </row>
    <row r="34" spans="1:9" ht="16.2" thickBot="1" x14ac:dyDescent="0.35">
      <c r="A34" s="225" t="s">
        <v>276</v>
      </c>
      <c r="B34" s="226"/>
      <c r="C34" s="226"/>
      <c r="D34" s="227"/>
      <c r="E34" s="124"/>
      <c r="F34" s="124"/>
      <c r="G34" s="124"/>
      <c r="H34" s="124"/>
      <c r="I34" s="124"/>
    </row>
    <row r="35" spans="1:9" ht="16.2" thickBot="1" x14ac:dyDescent="0.35">
      <c r="A35" s="125" t="s">
        <v>258</v>
      </c>
      <c r="B35" s="126" t="s">
        <v>262</v>
      </c>
      <c r="C35" s="126" t="s">
        <v>266</v>
      </c>
      <c r="D35" s="128" t="s">
        <v>269</v>
      </c>
      <c r="E35" s="124"/>
      <c r="F35" s="124"/>
      <c r="G35" s="124"/>
      <c r="H35" s="124"/>
      <c r="I35" s="124"/>
    </row>
    <row r="36" spans="1:9" ht="16.2" thickBot="1" x14ac:dyDescent="0.35">
      <c r="A36" s="129" t="s">
        <v>217</v>
      </c>
      <c r="B36" s="130"/>
      <c r="C36" s="130"/>
      <c r="D36" s="131"/>
      <c r="E36" s="124"/>
      <c r="F36" s="124"/>
      <c r="G36" s="124"/>
      <c r="H36" s="124"/>
      <c r="I36" s="124"/>
    </row>
    <row r="37" spans="1:9" ht="16.2" thickBot="1" x14ac:dyDescent="0.35">
      <c r="A37" s="124"/>
      <c r="B37" s="124"/>
      <c r="C37" s="124"/>
      <c r="D37" s="124"/>
      <c r="E37" s="124"/>
      <c r="F37" s="124"/>
      <c r="G37" s="124"/>
      <c r="H37" s="124"/>
      <c r="I37" s="124"/>
    </row>
    <row r="38" spans="1:9" ht="16.2" thickBot="1" x14ac:dyDescent="0.35">
      <c r="A38" s="225" t="s">
        <v>277</v>
      </c>
      <c r="B38" s="226"/>
      <c r="C38" s="226"/>
      <c r="D38" s="226"/>
      <c r="E38" s="226"/>
      <c r="F38" s="226"/>
      <c r="G38" s="226"/>
      <c r="H38" s="137"/>
      <c r="I38" s="124"/>
    </row>
    <row r="39" spans="1:9" ht="16.2" thickBot="1" x14ac:dyDescent="0.35">
      <c r="A39" s="125" t="s">
        <v>258</v>
      </c>
      <c r="B39" s="126" t="s">
        <v>278</v>
      </c>
      <c r="C39" s="126" t="s">
        <v>279</v>
      </c>
      <c r="D39" s="126" t="s">
        <v>280</v>
      </c>
      <c r="E39" s="126" t="s">
        <v>281</v>
      </c>
      <c r="F39" s="138" t="s">
        <v>282</v>
      </c>
      <c r="G39" s="128" t="s">
        <v>36</v>
      </c>
      <c r="H39" s="124"/>
      <c r="I39" s="124"/>
    </row>
    <row r="40" spans="1:9" ht="16.2" thickBot="1" x14ac:dyDescent="0.35">
      <c r="A40" s="129" t="s">
        <v>217</v>
      </c>
      <c r="B40" s="142">
        <f>D15</f>
        <v>0</v>
      </c>
      <c r="C40" s="142">
        <f>D29</f>
        <v>0</v>
      </c>
      <c r="D40" s="130">
        <v>0</v>
      </c>
      <c r="E40" s="130">
        <f>D36</f>
        <v>0</v>
      </c>
      <c r="F40" s="139">
        <v>0</v>
      </c>
      <c r="G40" s="141">
        <f>SUM(B40:F40)</f>
        <v>0</v>
      </c>
      <c r="H40" s="124"/>
      <c r="I40" s="124"/>
    </row>
  </sheetData>
  <mergeCells count="12">
    <mergeCell ref="A38:G38"/>
    <mergeCell ref="A1:I1"/>
    <mergeCell ref="A3:G3"/>
    <mergeCell ref="A5:E5"/>
    <mergeCell ref="A9:E9"/>
    <mergeCell ref="A13:D13"/>
    <mergeCell ref="A17:G17"/>
    <mergeCell ref="A19:D19"/>
    <mergeCell ref="A23:D23"/>
    <mergeCell ref="A27:D27"/>
    <mergeCell ref="A32:I32"/>
    <mergeCell ref="A34:D3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</vt:i4>
      </vt:variant>
    </vt:vector>
  </HeadingPairs>
  <TitlesOfParts>
    <vt:vector size="18" baseType="lpstr">
      <vt:lpstr>QUADRO RESUMO</vt:lpstr>
      <vt:lpstr>Recepcionista</vt:lpstr>
      <vt:lpstr>Recepcionista - Memória</vt:lpstr>
      <vt:lpstr>Recepcionista - Uniforme</vt:lpstr>
      <vt:lpstr>Motorista Executivo</vt:lpstr>
      <vt:lpstr>Motorista Executivo - Memória</vt:lpstr>
      <vt:lpstr>Motorista Executivo - Uniforme</vt:lpstr>
      <vt:lpstr>Encarregado</vt:lpstr>
      <vt:lpstr>Encarregado - Memória</vt:lpstr>
      <vt:lpstr>Encarregado - Uniforme</vt:lpstr>
      <vt:lpstr>Carregador de Móveis</vt:lpstr>
      <vt:lpstr>Carregador de Móveis - Memória</vt:lpstr>
      <vt:lpstr>Carregador de Móveis - Uniforme</vt:lpstr>
      <vt:lpstr>Encarregado de Turma</vt:lpstr>
      <vt:lpstr>Encarregado de Turma - Memória</vt:lpstr>
      <vt:lpstr>Encarregado de Turma - Uniforme</vt:lpstr>
      <vt:lpstr>Ponto Eletrônico</vt:lpstr>
      <vt:lpstr>'QUADRO RESUMO'!Area_de_impressao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Luís Silva Teixeira</dc:creator>
  <cp:lastModifiedBy>Vívia</cp:lastModifiedBy>
  <cp:lastPrinted>2023-01-23T14:58:26Z</cp:lastPrinted>
  <dcterms:created xsi:type="dcterms:W3CDTF">2019-10-17T13:24:34Z</dcterms:created>
  <dcterms:modified xsi:type="dcterms:W3CDTF">2023-08-10T18:31:40Z</dcterms:modified>
</cp:coreProperties>
</file>